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p-051722\Público Técnicos\#PROJETOS\2. PAVIMENTAÇÃO\22. Duas Vias e Ciclovia - Gonçalves (JK e Donja), Barão A.M. e Ciclov. Amarante\"/>
    </mc:Choice>
  </mc:AlternateContent>
  <xr:revisionPtr revIDLastSave="0" documentId="13_ncr:1_{11B83306-B25C-4570-9267-8C1429152F88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</externalReferences>
  <definedNames>
    <definedName name="_xlnm._FilterDatabase" localSheetId="0" hidden="1">ORÇAMENTO!$A$7:$I$209</definedName>
    <definedName name="_xlnm.Print_Area" localSheetId="1">CRONOGRAMA!$A$1:$H$71</definedName>
    <definedName name="_xlnm.Print_Area" localSheetId="0">ORÇAMENTO!$A$1:$N$320</definedName>
    <definedName name="CRONO.MaxParc" hidden="1">[1]CRONO!$G1048576+[1]CRONO!A1</definedName>
    <definedName name="ORÇAMENTO.BancoRef" hidden="1">ORÇAMENTO!$F$8</definedName>
    <definedName name="ORÇAMENTO.CustoUnitario" hidden="1">ROUND(ORÇAMENTO!$U1,15-13*ORÇAMENTO!$AF$8)</definedName>
    <definedName name="ORÇAMENTO.PrecoUnitarioLicitado" hidden="1">ORÇAMENTO!$AL1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SomaAgrup" hidden="1">SUMIF(OFFSET(ORÇAMENTO!$C1,1,0,ORÇAMENTO!$D1),"S",OFFSET(ORÇAMENTO!A1,1,0,ORÇAMENTO!$D1))</definedName>
    <definedName name="TIPOORCAMENTO" hidden="1">IF(VALUE([2]MENU!$O$3)=2,"Licitado","Proposto")</definedName>
    <definedName name="_xlnm.Print_Titles" localSheetId="0">ORÇAMENTO!$1:$7</definedName>
    <definedName name="VTOTAL1" hidden="1">ROUND(ORÇAMENTO!$T1*ORÇAMENTO!$W1,15-13*ORÇAMENTO!$AF$11)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7" i="2" l="1"/>
  <c r="A57" i="2"/>
  <c r="B56" i="2"/>
  <c r="B55" i="2"/>
  <c r="B54" i="2"/>
  <c r="B53" i="2"/>
  <c r="B52" i="2"/>
  <c r="B51" i="2"/>
  <c r="B48" i="2"/>
  <c r="B47" i="2"/>
  <c r="B46" i="2"/>
  <c r="B45" i="2"/>
  <c r="B44" i="2"/>
  <c r="B43" i="2"/>
  <c r="B42" i="2"/>
  <c r="B41" i="2"/>
  <c r="B50" i="2"/>
  <c r="A56" i="2"/>
  <c r="A55" i="2"/>
  <c r="A54" i="2"/>
  <c r="A53" i="2"/>
  <c r="A52" i="2"/>
  <c r="A51" i="2"/>
  <c r="A48" i="2"/>
  <c r="A47" i="2"/>
  <c r="A46" i="2"/>
  <c r="A45" i="2"/>
  <c r="A44" i="2"/>
  <c r="A43" i="2"/>
  <c r="A42" i="2"/>
  <c r="A41" i="2"/>
  <c r="B40" i="2"/>
  <c r="B38" i="2" l="1"/>
  <c r="B37" i="2"/>
  <c r="B36" i="2"/>
  <c r="B35" i="2"/>
  <c r="B34" i="2"/>
  <c r="B33" i="2"/>
  <c r="B32" i="2"/>
  <c r="B31" i="2"/>
  <c r="A38" i="2"/>
  <c r="A37" i="2"/>
  <c r="A36" i="2"/>
  <c r="A35" i="2"/>
  <c r="A34" i="2"/>
  <c r="A33" i="2"/>
  <c r="A32" i="2"/>
  <c r="A31" i="2"/>
  <c r="B28" i="2"/>
  <c r="B27" i="2"/>
  <c r="B26" i="2"/>
  <c r="B25" i="2"/>
  <c r="B24" i="2"/>
  <c r="B23" i="2"/>
  <c r="B22" i="2"/>
  <c r="B21" i="2"/>
  <c r="A28" i="2"/>
  <c r="A27" i="2"/>
  <c r="A26" i="2"/>
  <c r="A25" i="2"/>
  <c r="A24" i="2"/>
  <c r="A23" i="2"/>
  <c r="A22" i="2"/>
  <c r="A21" i="2"/>
  <c r="B18" i="2"/>
  <c r="B17" i="2"/>
  <c r="B16" i="2"/>
  <c r="B15" i="2"/>
  <c r="B14" i="2"/>
  <c r="B13" i="2"/>
  <c r="A18" i="2"/>
  <c r="A17" i="2"/>
  <c r="A16" i="2"/>
  <c r="A15" i="2"/>
  <c r="A14" i="2"/>
  <c r="A13" i="2"/>
  <c r="A10" i="2"/>
  <c r="B10" i="2"/>
  <c r="B30" i="2"/>
  <c r="B20" i="2"/>
  <c r="B12" i="2"/>
  <c r="B9" i="2"/>
  <c r="N126" i="1" l="1"/>
  <c r="N204" i="1"/>
  <c r="N178" i="1"/>
  <c r="C3" i="2" l="1"/>
  <c r="C2" i="2"/>
  <c r="C1" i="2"/>
  <c r="K39" i="1" l="1"/>
  <c r="K49" i="1" l="1"/>
  <c r="K45" i="1"/>
  <c r="K43" i="1"/>
  <c r="K42" i="1"/>
  <c r="K44" i="1"/>
  <c r="K46" i="1"/>
  <c r="K47" i="1"/>
  <c r="K48" i="1"/>
  <c r="K50" i="1"/>
  <c r="K51" i="1"/>
  <c r="K52" i="1"/>
  <c r="K41" i="1"/>
  <c r="K34" i="1" l="1"/>
  <c r="K38" i="1" l="1"/>
  <c r="K35" i="1"/>
  <c r="K18" i="1"/>
  <c r="K17" i="1"/>
  <c r="K16" i="1"/>
  <c r="K32" i="1" l="1"/>
  <c r="K33" i="1"/>
  <c r="K12" i="1" l="1"/>
  <c r="L12" i="1" s="1"/>
  <c r="K11" i="1"/>
  <c r="L11" i="1" s="1"/>
  <c r="L16" i="1"/>
  <c r="L17" i="1"/>
  <c r="L18" i="1"/>
  <c r="L21" i="1"/>
  <c r="L22" i="1"/>
  <c r="L23" i="1"/>
  <c r="L25" i="1"/>
  <c r="L26" i="1"/>
  <c r="L27" i="1"/>
  <c r="L28" i="1"/>
  <c r="L29" i="1"/>
  <c r="L30" i="1"/>
  <c r="L32" i="1"/>
  <c r="L33" i="1"/>
  <c r="L34" i="1"/>
  <c r="L35" i="1"/>
  <c r="L36" i="1"/>
  <c r="L37" i="1"/>
  <c r="L38" i="1"/>
  <c r="L39" i="1"/>
  <c r="L41" i="1"/>
  <c r="L42" i="1"/>
  <c r="L43" i="1"/>
  <c r="L44" i="1"/>
  <c r="L45" i="1"/>
  <c r="L46" i="1"/>
  <c r="L47" i="1"/>
  <c r="L48" i="1"/>
  <c r="L49" i="1"/>
  <c r="L50" i="1"/>
  <c r="L51" i="1"/>
  <c r="L52" i="1"/>
  <c r="L54" i="1"/>
  <c r="L55" i="1"/>
  <c r="L71" i="1"/>
  <c r="L73" i="1"/>
  <c r="N71" i="1" l="1"/>
  <c r="N47" i="1"/>
  <c r="N35" i="1"/>
  <c r="N21" i="1"/>
  <c r="N55" i="1"/>
  <c r="N43" i="1"/>
  <c r="N29" i="1"/>
  <c r="N18" i="1"/>
  <c r="N11" i="1"/>
  <c r="N45" i="1"/>
  <c r="N42" i="1"/>
  <c r="N37" i="1"/>
  <c r="N33" i="1"/>
  <c r="N28" i="1"/>
  <c r="N23" i="1"/>
  <c r="N17" i="1"/>
  <c r="N51" i="1"/>
  <c r="N39" i="1"/>
  <c r="N30" i="1"/>
  <c r="N26" i="1"/>
  <c r="N50" i="1"/>
  <c r="N46" i="1"/>
  <c r="N38" i="1"/>
  <c r="N34" i="1"/>
  <c r="N25" i="1"/>
  <c r="N12" i="1"/>
  <c r="N54" i="1"/>
  <c r="N49" i="1"/>
  <c r="N73" i="1"/>
  <c r="N52" i="1"/>
  <c r="N48" i="1"/>
  <c r="N41" i="1"/>
  <c r="N36" i="1"/>
  <c r="N32" i="1"/>
  <c r="N27" i="1"/>
  <c r="N22" i="1"/>
  <c r="N16" i="1"/>
  <c r="N44" i="1"/>
  <c r="N100" i="1" l="1"/>
  <c r="N152" i="1"/>
  <c r="O48" i="1"/>
  <c r="O46" i="1"/>
  <c r="O23" i="1"/>
  <c r="O37" i="1"/>
  <c r="O18" i="1"/>
  <c r="O44" i="1"/>
  <c r="O27" i="1"/>
  <c r="O32" i="1"/>
  <c r="O49" i="1"/>
  <c r="O38" i="1"/>
  <c r="O26" i="1"/>
  <c r="O51" i="1"/>
  <c r="O33" i="1"/>
  <c r="O11" i="1"/>
  <c r="O55" i="1"/>
  <c r="O71" i="1"/>
  <c r="O54" i="1"/>
  <c r="O17" i="1"/>
  <c r="O21" i="1"/>
  <c r="O41" i="1"/>
  <c r="O73" i="1"/>
  <c r="O25" i="1"/>
  <c r="O34" i="1"/>
  <c r="O50" i="1"/>
  <c r="O39" i="1"/>
  <c r="O28" i="1"/>
  <c r="O45" i="1"/>
  <c r="O43" i="1"/>
  <c r="O47" i="1"/>
  <c r="O30" i="1"/>
  <c r="O29" i="1"/>
  <c r="O16" i="1"/>
  <c r="O22" i="1"/>
  <c r="O36" i="1"/>
  <c r="O52" i="1"/>
  <c r="O12" i="1"/>
  <c r="O42" i="1"/>
  <c r="O35" i="1"/>
  <c r="K14" i="1" l="1"/>
  <c r="N14" i="1" s="1"/>
  <c r="O14" i="1" s="1"/>
  <c r="L14" i="1" l="1"/>
  <c r="N8" i="1"/>
  <c r="K8" i="1" s="1"/>
  <c r="N74" i="1" l="1"/>
</calcChain>
</file>

<file path=xl/sharedStrings.xml><?xml version="1.0" encoding="utf-8"?>
<sst xmlns="http://schemas.openxmlformats.org/spreadsheetml/2006/main" count="1256" uniqueCount="628">
  <si>
    <t>SERVIÇOS INICIAIS</t>
  </si>
  <si>
    <t>ADMINISTRAÇÃO LOCAL</t>
  </si>
  <si>
    <t>95875</t>
  </si>
  <si>
    <t>DRENAGEM</t>
  </si>
  <si>
    <t>96396</t>
  </si>
  <si>
    <t>SINALIZACAO HORIZONTAL COM TINTA RETRORREFLETIVA A BASE DE RESINA ACRILICA COM MICROESFERAS DE VIDRO</t>
  </si>
  <si>
    <t>1.</t>
  </si>
  <si>
    <t>1.1.</t>
  </si>
  <si>
    <t>M2</t>
  </si>
  <si>
    <t>UNID.</t>
  </si>
  <si>
    <t>M3</t>
  </si>
  <si>
    <t>M3XKM</t>
  </si>
  <si>
    <t>M</t>
  </si>
  <si>
    <t>UN</t>
  </si>
  <si>
    <t>PLANILHA ORÇAMENTÁRIA</t>
  </si>
  <si>
    <t>ITEM</t>
  </si>
  <si>
    <t>CÓDIGO</t>
  </si>
  <si>
    <t>DESCRIÇÃO</t>
  </si>
  <si>
    <t>CUSTO UNITÁRIO</t>
  </si>
  <si>
    <t>TOTAL</t>
  </si>
  <si>
    <t>%</t>
  </si>
  <si>
    <t>PREÇO UNITÁRIO</t>
  </si>
  <si>
    <t>Acum. Anterior</t>
  </si>
  <si>
    <t>Período</t>
  </si>
  <si>
    <t>Acum. Incl. Período</t>
  </si>
  <si>
    <t>Evolução Física (Qtde.)</t>
  </si>
  <si>
    <t>Evolução Financeira (R$)</t>
  </si>
  <si>
    <t>Boletim de medição 1</t>
  </si>
  <si>
    <t>QTDE.</t>
  </si>
  <si>
    <t>_____________________________________________</t>
  </si>
  <si>
    <t>Data: 11/10/2019</t>
  </si>
  <si>
    <t>RESPONSÁVEL SBS ENGENHARIA LTDA.</t>
  </si>
  <si>
    <t>TOTAL BM 01</t>
  </si>
  <si>
    <t>PLACA DE OBRA EM CHAPA DE ACO GALVANIZADO</t>
  </si>
  <si>
    <t>TXKM</t>
  </si>
  <si>
    <t>96622</t>
  </si>
  <si>
    <t>UNID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</si>
  <si>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</si>
  <si>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</si>
  <si>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97914</t>
  </si>
  <si>
    <t>2.</t>
  </si>
  <si>
    <t>2.1.</t>
  </si>
  <si>
    <t>2.2.</t>
  </si>
  <si>
    <t>2.3.</t>
  </si>
  <si>
    <t>2.4.</t>
  </si>
  <si>
    <t>2.5.</t>
  </si>
  <si>
    <t>2.6.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</si>
  <si>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</si>
  <si>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</si>
  <si>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</si>
  <si>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</si>
  <si>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</si>
  <si>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</si>
  <si>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</si>
  <si>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</si>
  <si>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</si>
  <si>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</si>
  <si>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</si>
  <si>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</si>
  <si>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</si>
  <si>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AJUSTES DAS TAMPAS DAS CAIXAS EXISTENTES LOCALIZADAS NO MEIO DA VIA</t>
  </si>
  <si>
    <t>EXECUÇÃO DE CORTE EM PAVIMENTOS (CONCRETO OU CBUQ)</t>
  </si>
  <si>
    <t>CHAMINÉ CIRCULAR PARA POÇO DE VISITA PARA DRENAGEM, EM CONCRETO PRÉ-MOLDADO ARMADO, DIÂMETRO INTERNO = 0,6 M. BASE 99318 SINAPI</t>
  </si>
  <si>
    <t>ESCAVAÇÃO DE SUBLEITO PARA REFORÇO DE SUB-BASE E BASE</t>
  </si>
  <si>
    <t>EXECUÇÃO E COMPACTAÇÃO DE BASE E OU SUB BASE PARA PAVIMENTAÇÃO DE BRITA GRADUADA SIMPLES - EXCLUSIVE CARGA E TRANSPORTE. AF_11/2019</t>
  </si>
  <si>
    <t>RAMPAS DE ACESSIBILIDADE</t>
  </si>
  <si>
    <t>RETIRADA DE MEIO-FIO COM EMPILHAMENTO, SEM REMOÇÃO</t>
  </si>
  <si>
    <t>PISOS PODOTÁTIL</t>
  </si>
  <si>
    <t>PISO PODOTÁTIL ALERTA OU DIRECIONAL, 25X25CM, ASSENTADO EM ARGAMASSA</t>
  </si>
  <si>
    <t>LIMPEZA FINAL DE OBRA</t>
  </si>
  <si>
    <t xml:space="preserve">BDI: </t>
  </si>
  <si>
    <t>2.5.1.</t>
  </si>
  <si>
    <t>2.5.2.</t>
  </si>
  <si>
    <t>PAISAGISMO</t>
  </si>
  <si>
    <t>SARJETA DE DRENAGEM</t>
  </si>
  <si>
    <t>ASSENTAMENTO DE TAMPAO DE FERRO FUNDIDO 600 MM</t>
  </si>
  <si>
    <t>98533</t>
  </si>
  <si>
    <t>PODA EM ALTURA DE ÁRVORE COM DIÂMETRO DE TRONCO MAIOR OU IGUAL A 0,20 M E MENOR QUE 0,40 M.AF_05/2018</t>
  </si>
  <si>
    <t>2.4.1.</t>
  </si>
  <si>
    <t>2.4.2.</t>
  </si>
  <si>
    <t>2.4.3.</t>
  </si>
  <si>
    <t>2.6.1.</t>
  </si>
  <si>
    <t>2.6.2.</t>
  </si>
  <si>
    <t>Tipo de intervenção: PAVIMENTAÇÃO DA VIA COM CAPA DE CBUQ E SINALIZAÇÃO VIÁRIA</t>
  </si>
  <si>
    <t>SINAPI – jul/21 NÃO DESON.</t>
  </si>
  <si>
    <t>SICRO – Jan/21</t>
  </si>
  <si>
    <t>PAVIMENTAÇÃO DUAS VIAS E CICLOVIA - RUA GONÇALVES CHAVES, RUA BARÃO DE AZEVEDO MACHADO E CICLOVIA RUA DR. AMARANTE</t>
  </si>
  <si>
    <t>ADMINISTRAÇÃO LOCAL DE OBRA</t>
  </si>
  <si>
    <t>PLACAS DE SINALIZAÇÃO DE OBRA</t>
  </si>
  <si>
    <t>SUPORTES MÓVEIS PARA TODAS AS PLACAS DE SINALIZAÇÃO DE OBRA</t>
  </si>
  <si>
    <t xml:space="preserve">TELA PLASTICA LARANJA, TIPO TAPUME PARA SINALIZACAO, MALHA RETANGULAR, ROLO 1.20 X 50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</si>
  <si>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CONE PARA SINALIZAÇÃO</t>
  </si>
  <si>
    <t>-</t>
  </si>
  <si>
    <t>1.1.0.0.1.</t>
  </si>
  <si>
    <t>CPU-01</t>
  </si>
  <si>
    <t>1.1.0.0.2.</t>
  </si>
  <si>
    <t>5213416</t>
  </si>
  <si>
    <t>M²</t>
  </si>
  <si>
    <t>1.1.0.0.3.</t>
  </si>
  <si>
    <t>5216111</t>
  </si>
  <si>
    <t>1.1.0.0.4.</t>
  </si>
  <si>
    <t>37524</t>
  </si>
  <si>
    <t xml:space="preserve">M     </t>
  </si>
  <si>
    <t>1.1.0.0.5.</t>
  </si>
  <si>
    <t>5213835</t>
  </si>
  <si>
    <t>RUA GONÇALVES CHAVES (TRECHO ENTRE AV. J. K. DE OLIVEIRA E AV. DOM JOAQUIM)</t>
  </si>
  <si>
    <t>2.1.0.0.1.</t>
  </si>
  <si>
    <t>CPU-37</t>
  </si>
  <si>
    <t>2.1.0.0.2.</t>
  </si>
  <si>
    <t>CPU-39</t>
  </si>
  <si>
    <t>SERVICOS TOPOGRAFICOS PARA PAVIMENTACAO, INCLUSIVE NOTA DE SERVICOS, ACOMPANHAMENTO E GREIDE</t>
  </si>
  <si>
    <t>TRATAMENTO FITOSSANITÁRIO</t>
  </si>
  <si>
    <t>2.2.0.0.1.</t>
  </si>
  <si>
    <t>98534</t>
  </si>
  <si>
    <t>PODA EM ALTURA DE ÁRVORE COM DIÂMETRO DE TRONCO MAIOR OU IGUAL A 0,40 M E MENOR QUE 0,60 M.AF_05/2018</t>
  </si>
  <si>
    <t>2.2.0.0.2.</t>
  </si>
  <si>
    <t>TRANSPORTE COM CAMINHÃO BASCULANTE DE 10 M³, EM VIA URBANA PAVIMENTADA, DMT ATÉ 30 KM (UNIDADE: M3XKM). AF_07/2020</t>
  </si>
  <si>
    <t>ACERTO DE TAMPAS DE ESGOTO COM NÍVEL NO PAVIMENTO ACABADO</t>
  </si>
  <si>
    <t>2.3.0.0.1.</t>
  </si>
  <si>
    <t>CPU-05</t>
  </si>
  <si>
    <t>2.3.0.0.2.</t>
  </si>
  <si>
    <t>2.3.0.0.3.</t>
  </si>
  <si>
    <t>CPU-23</t>
  </si>
  <si>
    <t>ASSENTAMENTO DE TIJOLO PARA ACERTO DE NÍVEL DE TAMPA DE ESGOTO</t>
  </si>
  <si>
    <t>PAVIMENTAÇÃO</t>
  </si>
  <si>
    <t>REFORÇO DA BASE</t>
  </si>
  <si>
    <t>2.4.1.0.1.</t>
  </si>
  <si>
    <t>CPU-31</t>
  </si>
  <si>
    <t>ESCAVAÇÃO MECÂNICA A CÉU ABERTO, EM MATERIAL DE 1A CATEGORIA, COM ESCAVADEIRA HIDRÁULICA, CAPACIDADE DE 0,78 M3</t>
  </si>
  <si>
    <t>M³</t>
  </si>
  <si>
    <t>2.4.1.0.2.</t>
  </si>
  <si>
    <t>2.4.1.0.3.</t>
  </si>
  <si>
    <t>2.4.1.0.4.</t>
  </si>
  <si>
    <t>CAMADA DE REPERFILAGEM EM CBUQ</t>
  </si>
  <si>
    <t>2.4.2.0.1.</t>
  </si>
  <si>
    <t>CPU-33</t>
  </si>
  <si>
    <t>LIMPEZA COM VASSOURA MECÂNICA</t>
  </si>
  <si>
    <t>2.4.2.0.2.</t>
  </si>
  <si>
    <t>ANP-03</t>
  </si>
  <si>
    <t>EMULSÃO ASFÁLTICA  RR-2C</t>
  </si>
  <si>
    <t>KG</t>
  </si>
  <si>
    <t>2.4.2.0.3.</t>
  </si>
  <si>
    <t>CPU-41</t>
  </si>
  <si>
    <t>EXECUÇÃO DE PINTURA DE LIGAÇÃO COM EMULSÃO ASFÁLTICA RR-2C.</t>
  </si>
  <si>
    <t>2.4.2.0.4.</t>
  </si>
  <si>
    <t>CPU-09</t>
  </si>
  <si>
    <t>EXECUÇÃO DE PAVIMENTO COM APLICAÇÃO DE CONCRETO BETUMINOSO USINADO A QUENTE (CBUQ)</t>
  </si>
  <si>
    <t>2.4.2.0.5.</t>
  </si>
  <si>
    <t>ANP-01</t>
  </si>
  <si>
    <t>CIMENTO ASFÁLTICO DE PETRÓLEO (CAP 50/70) PARA FABRICAÇÃO DE CONCRETO BETUMINOSO USINADO A QUENTE (CBUQ), EXCLUSIVE TRANSPORTE</t>
  </si>
  <si>
    <t>T</t>
  </si>
  <si>
    <t>2.4.2.0.6.</t>
  </si>
  <si>
    <t>102330</t>
  </si>
  <si>
    <t>TRANSPORTE COM CAMINHÃO TANQUE DE TRANSPORTE DE MATERIAL ASFÁLTICO DE 30000 L, EM VIA URBANA PAVIMENTADA, DMT ATÉ 30KM (UNIDADE: TXKM). AF_07/2020</t>
  </si>
  <si>
    <t>2.4.2.0.7.</t>
  </si>
  <si>
    <t>102331</t>
  </si>
  <si>
    <t>TRANSPORTE COM CAMINHÃO TANQUE DE TRANSPORTE DE MATERIAL ASFÁLTICO DE 30000 L, EM VIA URBANA PAVIMENTADA, ADICIONAL PARA DMT EXCEDENTE A 30 KM (UNIDADE: TXKM). AF_07/2020</t>
  </si>
  <si>
    <t>2.4.2.0.8.</t>
  </si>
  <si>
    <t>CAPA ASFÁLTICA EM CBUQ</t>
  </si>
  <si>
    <t>2.4.3.0.1.</t>
  </si>
  <si>
    <t>2.4.3.0.2.</t>
  </si>
  <si>
    <t>2.4.3.0.3.</t>
  </si>
  <si>
    <t>2.4.3.0.4.</t>
  </si>
  <si>
    <t>2.4.3.0.5.</t>
  </si>
  <si>
    <t>2.4.3.0.6.</t>
  </si>
  <si>
    <t>2.4.3.0.7.</t>
  </si>
  <si>
    <t>2.4.4.</t>
  </si>
  <si>
    <t>SARJETA</t>
  </si>
  <si>
    <t>2.4.4.0.1.</t>
  </si>
  <si>
    <t>2.4.4.0.2.</t>
  </si>
  <si>
    <t>2.4.4.0.3.</t>
  </si>
  <si>
    <t>CPU-06</t>
  </si>
  <si>
    <t>SARJETA DE DRENAGEM, EM CONCRETO FCK 30MPa - espessura 6cm</t>
  </si>
  <si>
    <t>SINALIZAÇÃO VIÁRIA</t>
  </si>
  <si>
    <t>SINALIZAÇÃO HORIZONTAL</t>
  </si>
  <si>
    <t>2.5.1.0.1.</t>
  </si>
  <si>
    <t>CPU-38</t>
  </si>
  <si>
    <t>2.5.1.0.2.</t>
  </si>
  <si>
    <t>5213362</t>
  </si>
  <si>
    <t>TACHÃO BIDRECIONAL AMARELO</t>
  </si>
  <si>
    <t>2.5.1.0.3.</t>
  </si>
  <si>
    <t>5213360</t>
  </si>
  <si>
    <t>TACHA MONODIRECIONAL BRANCA - FORNECIMENTO E COLOCAÇÃO</t>
  </si>
  <si>
    <t>2.5.1.0.4.</t>
  </si>
  <si>
    <t>2.5.1.0.5.</t>
  </si>
  <si>
    <t>5213409</t>
  </si>
  <si>
    <t>SINAL. HORIZ. - PINTURA DE SETAS E ZEBRADOS - TERMOPLÁSTICO POR EXTRUSÃO - ESPESSURA DE 3,0 MM</t>
  </si>
  <si>
    <t>SINALIZAÇÃO VERTICAL</t>
  </si>
  <si>
    <t>2.5.2.0.1.</t>
  </si>
  <si>
    <t>5213417</t>
  </si>
  <si>
    <t>PLACA EM AÇO Nº 16 GALVANIZADO, COM PELÍCULA RETRORREFLETIVA TIPO I + III</t>
  </si>
  <si>
    <t>m²</t>
  </si>
  <si>
    <t>2.5.2.0.2.</t>
  </si>
  <si>
    <t>5213851</t>
  </si>
  <si>
    <t>FORNECIMENTO E IMPLANTAÇÃO DE SUPORTE METÁLICO GALVANIZADO PARA PLACA DE SINALIZAÇÃO</t>
  </si>
  <si>
    <t>unid.</t>
  </si>
  <si>
    <t>SERVIÇOS FINAIS</t>
  </si>
  <si>
    <t>CONTROLE TECNOLÓGICO</t>
  </si>
  <si>
    <t>2.6.1.0.1.</t>
  </si>
  <si>
    <t>CPU-21</t>
  </si>
  <si>
    <t>ENSAIO DE COMPACTAÇÃO DE MISTURA ASFÁLTICA, GRANULOMETRIA E COMPACTAÇÃO</t>
  </si>
  <si>
    <t>LIMPEZA FINAL</t>
  </si>
  <si>
    <t>2.6.2.0.1.</t>
  </si>
  <si>
    <t>CPU-14</t>
  </si>
  <si>
    <t>3.</t>
  </si>
  <si>
    <t>3.1.</t>
  </si>
  <si>
    <t>3.1.0.0.1.</t>
  </si>
  <si>
    <t>3.1.0.0.2.</t>
  </si>
  <si>
    <t>3.2.</t>
  </si>
  <si>
    <t>3.2.1.</t>
  </si>
  <si>
    <t>3.2.1.1.</t>
  </si>
  <si>
    <t>3.2.1.1.1.</t>
  </si>
  <si>
    <t>3.2.1.1.2.</t>
  </si>
  <si>
    <t>3.2.1.1.3.</t>
  </si>
  <si>
    <t>3.2.1.1.4.</t>
  </si>
  <si>
    <t>3.2.1.1.5.</t>
  </si>
  <si>
    <t>3.2.1.1.6.</t>
  </si>
  <si>
    <t>3.2.1.1.7.</t>
  </si>
  <si>
    <t>3.2.1.1.8.</t>
  </si>
  <si>
    <t>3.2.1.2.</t>
  </si>
  <si>
    <t>3.2.1.2.1.</t>
  </si>
  <si>
    <t>3.2.1.2.2.</t>
  </si>
  <si>
    <t>3.2.1.2.3.</t>
  </si>
  <si>
    <t>3.2.1.2.4.</t>
  </si>
  <si>
    <t>3.2.1.2.5.</t>
  </si>
  <si>
    <t>3.2.1.2.6.</t>
  </si>
  <si>
    <t>3.2.1.2.7.</t>
  </si>
  <si>
    <t>3.2.1.2.8.</t>
  </si>
  <si>
    <t>3.2.1.2.9.</t>
  </si>
  <si>
    <t>3.2.1.3.</t>
  </si>
  <si>
    <t>3.2.1.3.1.</t>
  </si>
  <si>
    <t>3.2.1.3.2.</t>
  </si>
  <si>
    <t>3.2.1.3.3.</t>
  </si>
  <si>
    <t>3.2.1.3.4.</t>
  </si>
  <si>
    <t>3.2.1.3.5.</t>
  </si>
  <si>
    <t>3.2.2.</t>
  </si>
  <si>
    <t>3.2.2.0.1.</t>
  </si>
  <si>
    <t>3.2.2.0.2.</t>
  </si>
  <si>
    <t>3.2.2.0.3.</t>
  </si>
  <si>
    <t>3.3.</t>
  </si>
  <si>
    <t>3.3.0.0.1.</t>
  </si>
  <si>
    <t>3.3.0.0.2.</t>
  </si>
  <si>
    <t>3.3.0.0.3.</t>
  </si>
  <si>
    <t>3.3.0.0.4.</t>
  </si>
  <si>
    <t>3.4.</t>
  </si>
  <si>
    <t>3.4.1.</t>
  </si>
  <si>
    <t>3.4.1.0.1.</t>
  </si>
  <si>
    <t>3.4.1.0.2.</t>
  </si>
  <si>
    <t>3.4.1.0.3.</t>
  </si>
  <si>
    <t>3.4.1.0.4.</t>
  </si>
  <si>
    <t>3.4.1.0.5.</t>
  </si>
  <si>
    <t>3.4.1.0.6.</t>
  </si>
  <si>
    <t>3.4.1.0.7.</t>
  </si>
  <si>
    <t>3.4.1.0.8.</t>
  </si>
  <si>
    <t>3.4.2.</t>
  </si>
  <si>
    <t>3.4.2.0.1.</t>
  </si>
  <si>
    <t>3.4.2.0.2.</t>
  </si>
  <si>
    <t>3.4.2.0.3.</t>
  </si>
  <si>
    <t>3.4.2.0.4.</t>
  </si>
  <si>
    <t>3.4.2.0.5.</t>
  </si>
  <si>
    <t>3.4.2.0.6.</t>
  </si>
  <si>
    <t>3.4.2.0.7.</t>
  </si>
  <si>
    <t>3.5.</t>
  </si>
  <si>
    <t>3.5.1.</t>
  </si>
  <si>
    <t>3.5.1.0.1.</t>
  </si>
  <si>
    <t>3.5.1.0.2.</t>
  </si>
  <si>
    <t>3.5.1.0.3.</t>
  </si>
  <si>
    <t>3.5.1.0.4.</t>
  </si>
  <si>
    <t>3.5.1.0.5.</t>
  </si>
  <si>
    <t>3.5.1.0.6.</t>
  </si>
  <si>
    <t>3.5.1.0.7.</t>
  </si>
  <si>
    <t>3.5.1.0.8.</t>
  </si>
  <si>
    <t>3.5.2.</t>
  </si>
  <si>
    <t>3.5.2.0.1.</t>
  </si>
  <si>
    <t>3.5.2.0.2.</t>
  </si>
  <si>
    <t>3.5.2.0.3.</t>
  </si>
  <si>
    <t>3.5.2.0.4.</t>
  </si>
  <si>
    <t>3.6.</t>
  </si>
  <si>
    <t>3.6.0.0.1.</t>
  </si>
  <si>
    <t>3.6.0.0.2.</t>
  </si>
  <si>
    <t>3.7.</t>
  </si>
  <si>
    <t>3.7.1.</t>
  </si>
  <si>
    <t>3.7.1.0.1.</t>
  </si>
  <si>
    <t>3.7.1.0.2.</t>
  </si>
  <si>
    <t>3.7.1.0.3.</t>
  </si>
  <si>
    <t>3.7.1.0.4.</t>
  </si>
  <si>
    <t>3.7.1.0.5.</t>
  </si>
  <si>
    <t>3.7.2.</t>
  </si>
  <si>
    <t>3.7.2.0.1.</t>
  </si>
  <si>
    <t>3.7.2.0.2.</t>
  </si>
  <si>
    <t>3.8.</t>
  </si>
  <si>
    <t>3.8.1.</t>
  </si>
  <si>
    <t>3.8.1.0.1.</t>
  </si>
  <si>
    <t>3.8.2.</t>
  </si>
  <si>
    <t>3.8.2.0.1.</t>
  </si>
  <si>
    <t>4.</t>
  </si>
  <si>
    <t>4.1.</t>
  </si>
  <si>
    <t>4.1.0.0.1.</t>
  </si>
  <si>
    <t>4.2.</t>
  </si>
  <si>
    <t>4.2.1.</t>
  </si>
  <si>
    <t>4.2.1.0.1.</t>
  </si>
  <si>
    <t>4.2.1.0.2.</t>
  </si>
  <si>
    <t>4.2.1.0.3.</t>
  </si>
  <si>
    <t>4.2.1.0.4.</t>
  </si>
  <si>
    <t>4.3.</t>
  </si>
  <si>
    <t>4.3.1.</t>
  </si>
  <si>
    <t>4.3.1.0.1.</t>
  </si>
  <si>
    <t>4.3.1.0.2.</t>
  </si>
  <si>
    <t>4.3.1.0.3.</t>
  </si>
  <si>
    <t>4.3.1.0.4.</t>
  </si>
  <si>
    <t>4.3.1.0.5.</t>
  </si>
  <si>
    <t>4.3.1.0.6.</t>
  </si>
  <si>
    <t>4.3.1.0.7.</t>
  </si>
  <si>
    <t>4.3.1.0.8.</t>
  </si>
  <si>
    <t>4.4.</t>
  </si>
  <si>
    <t>4.4.1.</t>
  </si>
  <si>
    <t>4.4.1.0.1.</t>
  </si>
  <si>
    <t>4.4.1.0.2.</t>
  </si>
  <si>
    <t>4.4.1.0.3.</t>
  </si>
  <si>
    <t>4.4.1.0.4.</t>
  </si>
  <si>
    <t>4.4.1.0.5.</t>
  </si>
  <si>
    <t>4.4.1.0.6.</t>
  </si>
  <si>
    <t>4.4.1.0.7.</t>
  </si>
  <si>
    <t>4.5.</t>
  </si>
  <si>
    <t>4.5.1.</t>
  </si>
  <si>
    <t>4.5.1.0.1.</t>
  </si>
  <si>
    <t>4.5.1.0.2.</t>
  </si>
  <si>
    <t>4.5.1.0.3.</t>
  </si>
  <si>
    <t>4.6.</t>
  </si>
  <si>
    <t>4.6.1.</t>
  </si>
  <si>
    <t>4.6.1.0.1.</t>
  </si>
  <si>
    <t>4.6.1.0.2.</t>
  </si>
  <si>
    <t>4.6.1.0.3.</t>
  </si>
  <si>
    <t>4.6.2.</t>
  </si>
  <si>
    <t>4.6.2.0.1.</t>
  </si>
  <si>
    <t>4.6.2.0.2.</t>
  </si>
  <si>
    <t>4.6.2.0.3.</t>
  </si>
  <si>
    <t>4.6.3.</t>
  </si>
  <si>
    <t>4.6.3.0.1.</t>
  </si>
  <si>
    <t>4.6.3.0.2.</t>
  </si>
  <si>
    <t>4.7.</t>
  </si>
  <si>
    <t>4.7.1.</t>
  </si>
  <si>
    <t>4.7.1.0.1.</t>
  </si>
  <si>
    <t>4.8.</t>
  </si>
  <si>
    <t>4.8.0.0.1.</t>
  </si>
  <si>
    <t>RECAPEAMENTO - RUA BARÃO DE AZEVEDO MACHADO (ENTRE RUA ANDRADE NEVES E RUA GONÇALVES CHAVES)</t>
  </si>
  <si>
    <t>TRAVESSIA DE DRENAGEM - ESQUINA RUA XV DE NOVEMBRO</t>
  </si>
  <si>
    <t>TUBULAÇÃO PARA TRAVESSIA</t>
  </si>
  <si>
    <t>TRANSPORTE COM CAMINHÃO BASCULANTE DE 6 M³, EM VIA URBANA PAVIMENTADA, DMT ATÉ 30 KM (UNIDADE: M3XKM). AF_07/2020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</si>
  <si>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</si>
  <si>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</si>
  <si>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100574</t>
  </si>
  <si>
    <t>ESPALHAMENTO DE MATERIAL COM TRATOR DE ESTEIRAS. AF_11/2019</t>
  </si>
  <si>
    <t>7761</t>
  </si>
  <si>
    <t xml:space="preserve">TUBO DE CONCRETO ARMADO PARA AGUAS PLUVIAIS, CLASSE PA-2, COM ENCAIXE PONTA E BOLSA, DIAMETRO NOMINAL DE 400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</si>
  <si>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92809</t>
  </si>
  <si>
    <t>ASSENTAMENTO DE TUBO DE CONCRETO PARA REDES COLETORAS DE ÁGUAS PLUVIAIS, DIÂMETRO DE 400 MM, JUNTA RÍGIDA, INSTALADO EM LOCAL COM BAIXO NÍVEL DE INTERFERÊNCIAS (NÃO INCLUI FORNECIMENTO). AF_12/2015</t>
  </si>
  <si>
    <t>POÇOS DE VISITA E BOCAS DE LOBO</t>
  </si>
  <si>
    <t>LASTRO COM MATERIAL GRANULAR, APLICADO EM PISOS OU LAJES SOBRE SOLO, ESPESSURA DE *5 CM*. AF_08/2017</t>
  </si>
  <si>
    <t>CPU-24</t>
  </si>
  <si>
    <t>RADIER EM CONCRETO MAGRO PARA TRAVESSIA DA TUBULAÇÃO E CAIXAS DE DRENAGEM</t>
  </si>
  <si>
    <t>CPU-25</t>
  </si>
  <si>
    <t>ALVENARIA EM TIJOLO CERAMICO MACICO 5X10X20CM 1 VEZ (ESPESSURA 20CM), ASSENTADO COM ARGAMASSA TRACO 1:2:8 (CIMENTO, CAL E AREIA)</t>
  </si>
  <si>
    <t>88628</t>
  </si>
  <si>
    <t>ARGAMASSA TRAÇO 1:3 (EM VOLUME DE CIMENTO E AREIA MÉDIA ÚMIDA), PREPARO MECÂNICO COM BETONEIRA 400 L. AF_08/2019</t>
  </si>
  <si>
    <t>CPU-19</t>
  </si>
  <si>
    <t>TAMPA DE CONCRETO P/ INSPEÇÃO 1,30X1,30M E:8CM</t>
  </si>
  <si>
    <t>CPU-26</t>
  </si>
  <si>
    <t>TAMPA DE CONCRETO 1,30X1,30M P/ CX INSPEÇÃO e=20cm</t>
  </si>
  <si>
    <t>6240</t>
  </si>
  <si>
    <t xml:space="preserve">TAMPAO FOFO SIMPLES COM BASE, CLASSE D400 CARGA MAX 40 T, REDONDO TAMPA 600 MM, REDE PLUVIAL/ESGOTO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</si>
  <si>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</si>
  <si>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CPU-27</t>
  </si>
  <si>
    <t>ENVELOPE DAS TUBULAÇÕES DE TRAVESSIAS</t>
  </si>
  <si>
    <t>CPU-03</t>
  </si>
  <si>
    <t>ENVELOPE PARA TUBULAÇÃO EM CONCRETO</t>
  </si>
  <si>
    <t>100341</t>
  </si>
  <si>
    <t>FABRICAÇÃO, MONTAGEM E DESMONTAGEM DE FÔRMA PARA CORTINA DE CONTENÇÃO, EM CHAPA DE MADEIRA COMPENSADA PLASTIFICADA, E = 18 MM, 10 UTILIZAÇÕES. AF_07/2019</t>
  </si>
  <si>
    <t>CPU-28</t>
  </si>
  <si>
    <t>RAMPAS DE ACESSIBILIDADE E PISO TÁTIL</t>
  </si>
  <si>
    <t>CPU-07</t>
  </si>
  <si>
    <t>CPU-12</t>
  </si>
  <si>
    <t>DEMOLIÇÃO DE CONTRAPISO DE CONCRETO SIMPLES - ESPESSURA 12CM</t>
  </si>
  <si>
    <t>CPU-40</t>
  </si>
  <si>
    <t>EXECUÇÃO DE PASSEIO EM CONCRETO - ESPESSURA 7CM - , MOLDADO IN LOCO, USINADO, ACABAMENTO CONVENCIONAL, NÃO ARMADO</t>
  </si>
  <si>
    <t>CPU-11</t>
  </si>
  <si>
    <t>TACHA BIDIRECIONAL AMARELA - FORNECIMENTO E COLOCAÇÃO</t>
  </si>
  <si>
    <t>TACHA BIDIRECIONAL BRANCA - FORNECIMENTO E COLOCAÇÃO</t>
  </si>
  <si>
    <t>PAVIMENTAÇÃO EM CBUQ  DA RUA DR. AMARANTE ENTRE AS RUAS MARCÍLIO DIAS E SANTOS DUMONT E CICLOVIA (TRECHO MARCILIO DIAS ATÉ AV. DOMINGOS DE ALMEIDA)</t>
  </si>
  <si>
    <t>REFORÇO DE SUB-BASE E BASE</t>
  </si>
  <si>
    <t xml:space="preserve">PAVIMENTAÇÃO </t>
  </si>
  <si>
    <t>CAMADA DE REPERFILAGEM COM CBUQ E=3 CM</t>
  </si>
  <si>
    <t>RECAPEAMENTO E=3 CM</t>
  </si>
  <si>
    <t>SARJETA EM CONCRETO</t>
  </si>
  <si>
    <t xml:space="preserve">SINALIZAÇÃO VIÁRIA </t>
  </si>
  <si>
    <t>SINALIZAÇÃO HORIZONTAL -PISTA DE ROLAMENTO</t>
  </si>
  <si>
    <t>SINALIZAÇÃO HORIZONTAL - CICLOFAIXA</t>
  </si>
  <si>
    <t>5.</t>
  </si>
  <si>
    <t>5.1.</t>
  </si>
  <si>
    <t>5.1.0.0.1.</t>
  </si>
  <si>
    <t>5.1.0.0.2.</t>
  </si>
  <si>
    <t>5.2.</t>
  </si>
  <si>
    <t>5.2.1.</t>
  </si>
  <si>
    <t>5.2.1.0.1.</t>
  </si>
  <si>
    <t>5.2.1.0.2.</t>
  </si>
  <si>
    <t>5.2.1.0.3.</t>
  </si>
  <si>
    <t>5.2.1.0.4.</t>
  </si>
  <si>
    <t>5.2.1.0.5.</t>
  </si>
  <si>
    <t>5.2.1.0.6.</t>
  </si>
  <si>
    <t>5.3.</t>
  </si>
  <si>
    <t>5.3.1.</t>
  </si>
  <si>
    <t>5.3.1.0.1.</t>
  </si>
  <si>
    <t>5.3.1.0.2.</t>
  </si>
  <si>
    <t>5.3.1.0.3.</t>
  </si>
  <si>
    <t>5.3.1.0.4.</t>
  </si>
  <si>
    <t>5.3.1.0.5.</t>
  </si>
  <si>
    <t>5.3.1.0.6.</t>
  </si>
  <si>
    <t>5.3.1.0.7.</t>
  </si>
  <si>
    <t>5.3.1.0.8.</t>
  </si>
  <si>
    <t>5.3.1.0.9.</t>
  </si>
  <si>
    <t>5.3.1.0.10.</t>
  </si>
  <si>
    <t>5.3.1.0.11.</t>
  </si>
  <si>
    <t>5.3.1.0.12.</t>
  </si>
  <si>
    <t>5.3.1.0.13.</t>
  </si>
  <si>
    <t>5.3.1.0.14.</t>
  </si>
  <si>
    <t>5.3.1.0.15.</t>
  </si>
  <si>
    <t>5.3.1.0.16.</t>
  </si>
  <si>
    <t>5.3.1.0.17.</t>
  </si>
  <si>
    <t>5.3.1.0.18.</t>
  </si>
  <si>
    <t>5.3.1.0.19.</t>
  </si>
  <si>
    <t>5.3.2.</t>
  </si>
  <si>
    <t>5.3.2.0.1.</t>
  </si>
  <si>
    <t>5.3.2.0.2.</t>
  </si>
  <si>
    <t>5.3.2.0.3.</t>
  </si>
  <si>
    <t>5.3.2.0.4.</t>
  </si>
  <si>
    <t>5.3.2.0.5.</t>
  </si>
  <si>
    <t>5.3.2.0.6.</t>
  </si>
  <si>
    <t>5.3.2.0.7.</t>
  </si>
  <si>
    <t>5.3.2.0.8.</t>
  </si>
  <si>
    <t>5.4.</t>
  </si>
  <si>
    <t>5.4.0.0.1.</t>
  </si>
  <si>
    <t>5.4.0.0.2.</t>
  </si>
  <si>
    <t>5.4.0.0.3.</t>
  </si>
  <si>
    <t>5.4.0.0.4.</t>
  </si>
  <si>
    <t>5.5.</t>
  </si>
  <si>
    <t>5.5.0.0.1.</t>
  </si>
  <si>
    <t>5.5.0.0.2.</t>
  </si>
  <si>
    <t>5.5.0.0.3.</t>
  </si>
  <si>
    <t>5.6.</t>
  </si>
  <si>
    <t>5.6.0.0.1.</t>
  </si>
  <si>
    <t>5.7.</t>
  </si>
  <si>
    <t>5.7.0.0.1.</t>
  </si>
  <si>
    <t>5.7.0.0.2.</t>
  </si>
  <si>
    <t>5.7.0.0.3.</t>
  </si>
  <si>
    <t>5.7.0.0.4.</t>
  </si>
  <si>
    <t>5.7.0.0.5.</t>
  </si>
  <si>
    <t>5.7.0.0.6.</t>
  </si>
  <si>
    <t>5.7.0.0.7.</t>
  </si>
  <si>
    <t>5.7.0.0.8.</t>
  </si>
  <si>
    <t>5.8.</t>
  </si>
  <si>
    <t>5.8.0.0.1.</t>
  </si>
  <si>
    <t>5.8.0.0.2.</t>
  </si>
  <si>
    <t>6.</t>
  </si>
  <si>
    <t>6.1.</t>
  </si>
  <si>
    <t>6.1.0.0.1.</t>
  </si>
  <si>
    <t>6.1.0.0.2.</t>
  </si>
  <si>
    <t>6.2.</t>
  </si>
  <si>
    <t>6.2.1.</t>
  </si>
  <si>
    <t>6.2.1.0.1.</t>
  </si>
  <si>
    <t>6.2.1.0.2.</t>
  </si>
  <si>
    <t>6.2.2.</t>
  </si>
  <si>
    <t>6.2.2.0.1.</t>
  </si>
  <si>
    <t>6.2.2.0.2.</t>
  </si>
  <si>
    <t>6.3.</t>
  </si>
  <si>
    <t>6.3.1.</t>
  </si>
  <si>
    <t>6.3.1.0.1.</t>
  </si>
  <si>
    <t>6.3.1.0.2.</t>
  </si>
  <si>
    <t>6.3.1.0.3.</t>
  </si>
  <si>
    <t>6.3.1.0.4.</t>
  </si>
  <si>
    <t>6.3.2.</t>
  </si>
  <si>
    <t>6.3.2.0.1.</t>
  </si>
  <si>
    <t>6.3.2.0.2.</t>
  </si>
  <si>
    <t>6.3.2.0.3.</t>
  </si>
  <si>
    <t>6.3.2.0.4.</t>
  </si>
  <si>
    <t>6.3.2.0.5.</t>
  </si>
  <si>
    <t>6.4.</t>
  </si>
  <si>
    <t>6.4.0.0.1.</t>
  </si>
  <si>
    <t>6.4.0.0.2.</t>
  </si>
  <si>
    <t>6.4.0.0.3.</t>
  </si>
  <si>
    <t>6.5.</t>
  </si>
  <si>
    <t>6.5.0.0.1.</t>
  </si>
  <si>
    <t>6.5.0.0.2.</t>
  </si>
  <si>
    <t>6.5.0.0.3.</t>
  </si>
  <si>
    <t>6.5.0.0.4.</t>
  </si>
  <si>
    <t>6.5.0.0.5.</t>
  </si>
  <si>
    <t>6.6.</t>
  </si>
  <si>
    <t>6.6.0.0.1.</t>
  </si>
  <si>
    <t>6.6.0.0.2.</t>
  </si>
  <si>
    <t>6.6.0.0.3.</t>
  </si>
  <si>
    <t>6.7.</t>
  </si>
  <si>
    <t>6.7.0.0.1.</t>
  </si>
  <si>
    <t>6.7.0.0.2.</t>
  </si>
  <si>
    <t>LETREIRO 3D LARANJAL E PELOTAS + ESTACIONAMENTO FOOD TRUCK LATERAL TRAPICHE LARANJAL</t>
  </si>
  <si>
    <t>99059</t>
  </si>
  <si>
    <t>LOCACAO CONVENCIONAL DE OBRA, UTILIZANDO GABARITO DE TÁBUAS CORRIDAS PONTALETADAS A CADA 2,00M -  2 UTILIZAÇÕES. AF_10/2018</t>
  </si>
  <si>
    <t>DEMOLIÇÃO PISO EXISTENTE - PRAÇA RIO BRANCO</t>
  </si>
  <si>
    <t>DEMOLIÇÃO CONTRAPISO E RETIRADA DE PAVIMENTO EM CONCRETO</t>
  </si>
  <si>
    <t>CPU-42</t>
  </si>
  <si>
    <t>DEMOLIÇÃO DE LADRILHO DE CONCRETO 49X49CM</t>
  </si>
  <si>
    <t>CPU-43</t>
  </si>
  <si>
    <t>REALOCAÇÃO DE BICICLETÁRIO</t>
  </si>
  <si>
    <t>UNIDADE</t>
  </si>
  <si>
    <t>CPU-29</t>
  </si>
  <si>
    <t>PISO EM PLACA DE CONCRETO ASSENTADO SOBRE ARGAMASSA 1:3 (CIMENTO E AREIA), REJUNTADO COM CIMENTO COMUM</t>
  </si>
  <si>
    <t>BASE EM CONCRETO PARA INSTALAÇÃO DOS LETREIROS</t>
  </si>
  <si>
    <t>FUNDAÇÃO E RADIER - LARANJAL</t>
  </si>
  <si>
    <t>90082</t>
  </si>
  <si>
    <t>ESCAVAÇÃO MECANIZADA DE VALA COM PROF. ATÉ 1,5 M (MÉDIA ENTRE MONTANTE E JUSANTE/UMA COMPOSIÇÃO POR TRECHO), COM ESCAVADEIRA HIDRÁULICA (0,8 M3), LARG. DE 1,5 M A 2,5 M, EM SOLO DE 1A CATEGORIA, EM LOCAIS COM ALTO NÍVEL DE INTERFERÊNCIA. AF_02/2021</t>
  </si>
  <si>
    <t>101616</t>
  </si>
  <si>
    <t>PREPARO DE FUNDO DE VALA COM LARGURA MENOR QUE 1,5 M (ACERTO DO SOLO NATURAL). AF_08/2020</t>
  </si>
  <si>
    <t>38538</t>
  </si>
  <si>
    <t xml:space="preserve">ESTACA PRE-MOLDADA MACICA DE CONCRETO VIBRADO ARMADO, PARA CARGA DE 25 T, SECAO QUADRADA DE *16 X 16*, COM ANEL METALICO INCORPORADO A PECA (SOMENTE FORNECIMENTO)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</si>
  <si>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95601</t>
  </si>
  <si>
    <t>ARRASAMENTO MECANICO DE ESTACA DE CONCRETO ARMADO, DIAMETROS DE ATÉ 40 CM. AF_05/2021</t>
  </si>
  <si>
    <t>96617</t>
  </si>
  <si>
    <t>LASTRO DE CONCRETO MAGRO, APLICADO EM BLOCOS DE COROAMENTO OU SAPATAS, ESPESSURA DE 3 CM. AF_08/2017</t>
  </si>
  <si>
    <t>96531</t>
  </si>
  <si>
    <t>FABRICAÇÃO, MONTAGEM E DESMONTAGEM DE FÔRMA PARA BLOCO DE COROAMENTO, EM MADEIRA SERRADA, E=25 MM, 2 UTILIZAÇÕES. AF_06/2017</t>
  </si>
  <si>
    <t>96533</t>
  </si>
  <si>
    <t>FABRICAÇÃO, MONTAGEM E DESMONTAGEM DE FÔRMA PARA VIGA BALDRAME, EM MADEIRA SERRADA, E=25 MM, 2 UTILIZAÇÕES. AF_06/2017</t>
  </si>
  <si>
    <t>92791</t>
  </si>
  <si>
    <t>CORTE E DOBRA DE AÇO CA-60, DIÂMETRO DE 5,0 MM, UTILIZADO EM ESTRUTURAS DIVERSAS, EXCETO LAJES. AF_12/2015</t>
  </si>
  <si>
    <t>92793</t>
  </si>
  <si>
    <t>CORTE E DOBRA DE AÇO CA-50, DIÂMETRO DE 8,0 MM, UTILIZADO EM ESTRUTURAS DIVERSAS, EXCETO LAJES. AF_12/2015</t>
  </si>
  <si>
    <t>92794</t>
  </si>
  <si>
    <t>CORTE E DOBRA DE AÇO CA-50, DIÂMETRO DE 10,0 MM, UTILIZADO EM ESTRUTURAS DIVERSAS, EXCETO LAJES. AF_12/2015</t>
  </si>
  <si>
    <t>92801</t>
  </si>
  <si>
    <t>CORTE E DOBRA DE AÇO CA-50, DIÂMETRO DE 6,3 MM, UTILIZADO EM LAJE. AF_12/2015</t>
  </si>
  <si>
    <t>92802</t>
  </si>
  <si>
    <t>CORTE E DOBRA DE AÇO CA-50, DIÂMETRO DE 8,0 MM, UTILIZADO EM LAJE. AF_12/2015</t>
  </si>
  <si>
    <t>92795</t>
  </si>
  <si>
    <t>CORTE E DOBRA DE AÇO CA-50, DIÂMETRO DE 12,5 MM, UTILIZADO EM ESTRUTURAS DIVERSAS, EXCETO LAJES. AF_12/2015</t>
  </si>
  <si>
    <t>96621</t>
  </si>
  <si>
    <t>LASTRO COM MATERIAL GRANULAR, APLICAÇÃO EM BLOCOS DE COROAMENTO, ESPESSURA DE *5 CM*. AF_08/2017</t>
  </si>
  <si>
    <t>94971</t>
  </si>
  <si>
    <t>CONCRETO FCK = 25MPA, TRAÇO 1:2,3:2,7 (EM MASSA SECA DE CIMENTO/ AREIA MÉDIA/ BRITA 1) - PREPARO MECÂNICO COM BETONEIRA 600 L. AF_05/2021</t>
  </si>
  <si>
    <t>92874</t>
  </si>
  <si>
    <t>LANÇAMENTO COM USO DE BOMBA, ADENSAMENTO E ACABAMENTO DE CONCRETO EM ESTRUTURAS. AF_12/2015</t>
  </si>
  <si>
    <t>11975</t>
  </si>
  <si>
    <t xml:space="preserve">CHUMBADOR DE ACO, DIAMETRO 5/8", COMPRIMENTO 6", COM PORCA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</si>
  <si>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RADIER - PRAÇA RIO BRANCO</t>
  </si>
  <si>
    <t>GUARDA CORPO ÁREA DE DRENAGEM LARANJAL</t>
  </si>
  <si>
    <t>99837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</si>
  <si>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</si>
  <si>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100761</t>
  </si>
  <si>
    <t>PINTURA COM TINTA ALQUÍDICA DE ACABAMENTO (ESMALTE SINTÉTICO FOSCO) PULVERIZADA SOBRE SUPERFÍCIES METÁLICAS (EXCETO PERFIL) EXECUTADO EM OBRA (02 DEMÃOS). AF_01/2020_P</t>
  </si>
  <si>
    <t>CPU-44</t>
  </si>
  <si>
    <t>CONCRETAGEM DE BLOCOS FCK 25MPA COM USO DE JERICA, LANÇAMENTO, ADENSAMENTO E ACABAMENTO (SINAPI 96555)</t>
  </si>
  <si>
    <t>DEQUE DE MADEIRA - LARANJAL</t>
  </si>
  <si>
    <t>COT-08</t>
  </si>
  <si>
    <t>FORNECIMENTO E INSTALAÇÃO DE DEQUE EM MADEIRA AUTOCLAVADA (RÉGUAS 2,70X0,09X0,02), PARAFUSOS EM INOX, BARROTEAMENTO (2,70X0,07X0,035) E PINTURA (MATERIAL E MÃO DE OBRA) EM ESTRUTURA DE TORA DE EUCALIPTO</t>
  </si>
  <si>
    <t>LETREIROS TURÍSTICOS METÁLICOS EM 3D: "#Pelotas" e "Laranjal"</t>
  </si>
  <si>
    <t>COT-09</t>
  </si>
  <si>
    <t>LETREIRO 3D "LARANJAL" E "PELOTAS"</t>
  </si>
  <si>
    <t>INSTALAÇÕES ELÉTRICAS PRAÇA RIO BRANCO</t>
  </si>
  <si>
    <t>CPU-46</t>
  </si>
  <si>
    <t>CAIXA DE PASSAGEM 30X30X40 COM TAMPA E DRENO BRITA</t>
  </si>
  <si>
    <t>CPU-47</t>
  </si>
  <si>
    <t>ESCAVAÇÃO MANUAL DE VALAS (VALAS PARA ELETRODUTOS) - ESCAVAÇÃO E REATERRO - COM DEMOLIÇÃO</t>
  </si>
  <si>
    <t>CPU-48</t>
  </si>
  <si>
    <t>COMANDO ILUMINAÇÃO</t>
  </si>
  <si>
    <t>CPU-49</t>
  </si>
  <si>
    <t>MANGUEIRA CORRUGADA</t>
  </si>
  <si>
    <t>91927</t>
  </si>
  <si>
    <t>CABO DE COBRE FLEXÍVEL ISOLADO, 2,5 MM², ANTI-CHAMA 0,6/1,0 KV, PARA CIRCUITOS TERMINAIS - FORNECIMENTO E INSTALAÇÃO. AF_12/2015</t>
  </si>
  <si>
    <t>91929</t>
  </si>
  <si>
    <t>CABO DE COBRE FLEXÍVEL ISOLADO, 4 MM², ANTI-CHAMA 0,6/1,0 KV, PARA CIRCUITOS TERMINAIS - FORNECIMENTO E INSTALAÇÃO. AF_12/2015</t>
  </si>
  <si>
    <t>CPU-51</t>
  </si>
  <si>
    <t>REFLETOR LED COLORIDO 50W COM CONTROLE</t>
  </si>
  <si>
    <t>CPU-52</t>
  </si>
  <si>
    <t>INSTALAÇÃO DE VIDRO TEMPERADO INCOLOR E: 10MM, INCLUSO MOLDURA DE ALUMÍNIO E VEDAÇÃO PARA FECHAMENTO DE CANALETA DE ILUMINAÇÃO EMBUTIDO NO RADIER</t>
  </si>
  <si>
    <t>LIMPEZA LETREIROS</t>
  </si>
  <si>
    <t>99814</t>
  </si>
  <si>
    <t>LIMPEZA DE SUPERFÍCIE COM JATO DE ALTA PRESSÃO. AF_04/2019</t>
  </si>
  <si>
    <t>99811</t>
  </si>
  <si>
    <t>LIMPEZA DE CONTRAPISO COM VASSOURA A SECO. AF_04/2019</t>
  </si>
  <si>
    <t>ESTACIONAMENTO PARA FOOD TRUCKS - TRAPICHE LARANJAL</t>
  </si>
  <si>
    <t>ESCAVAÇÕES</t>
  </si>
  <si>
    <t>ESCAVAÇÃO DA ÁREA DE BLOCO 16 FACES - ESTACIONAMENTO</t>
  </si>
  <si>
    <t>101124</t>
  </si>
  <si>
    <t>ESCAVAÇÃO HORIZONTAL, INCLUINDO CARGA E DESCARGA EM SOLO DE 1A CATEGORIA COM TRATOR DE ESTEIRAS (100HP/LÂMINA: 2,19M3). AF_07/2020</t>
  </si>
  <si>
    <t>REGULARIZAÇÃO ÁREA DE BLOCO RETANGUAR - AMPLIAÇÃO PASSEIO</t>
  </si>
  <si>
    <t>100577</t>
  </si>
  <si>
    <t>REGULARIZAÇÃO E COMPACTAÇÃO DE SUBLEITO DE SOLO PREDOMINANTEMENTE ARENOSO. AF_11/2019</t>
  </si>
  <si>
    <t>98524</t>
  </si>
  <si>
    <t>LIMPEZA MANUAL DE VEGETAÇÃO EM TERRENO COM ENXADA.AF_05/2018</t>
  </si>
  <si>
    <t>PAVIMENTAÇÃO EM BLOCO DE CONCRETO INTERTRAVADO RETANGULAR - 10X20X6CM (PASSEIO)</t>
  </si>
  <si>
    <t>92396</t>
  </si>
  <si>
    <t>EXECUÇÃO DE PASSEIO EM PISO INTERTRAVADO, COM BLOCO RETANGULAR COR NATURAL DE 20 X 10 CM, ESPESSURA 6 CM. AF_12/2015</t>
  </si>
  <si>
    <t>94342</t>
  </si>
  <si>
    <t>ATERRO MANUAL DE VALAS COM AREIA PARA ATERRO E COMPACTAÇÃO MECANIZADA. AF_05/2016</t>
  </si>
  <si>
    <t>PAVIMENTAÇÃO EM BLOCO  DE CONCRETO INTERTRAVADO 16 FACES (ESTACIONAMENTO)</t>
  </si>
  <si>
    <t>92404</t>
  </si>
  <si>
    <t>EXECUÇÃO DE PÁTIO/ESTACIONAMENTO EM PISO INTERTRAVADO, COM BLOCO 16 FACES DE 22 X 11 CM, ESPESSURA 8 CM. AF_12/2015</t>
  </si>
  <si>
    <t>MOBILIÁRIO</t>
  </si>
  <si>
    <t>CPU-53</t>
  </si>
  <si>
    <t>INSTALAÇÃO DE BANCO C; 1,50M, SEM ENCOSTO,  EM MEDEIRA TRATADA (PADRÃO DEQUE DO TRAPICHE)</t>
  </si>
  <si>
    <t>UND</t>
  </si>
  <si>
    <t>CPU-54</t>
  </si>
  <si>
    <t>LIXEIRA COM ESTRUTURA EM TUBOS E CHAPAS DE AÇO GALVANIZADO, COM PINTURA EPÓXI NA COR CINZA GRAFITE E REVESTIMENTO EM MADEIRA TRATADA</t>
  </si>
  <si>
    <t>COT-17</t>
  </si>
  <si>
    <t>VASO EM CIMENTO GRANDE  H:80CM*, BOCA 65CM*</t>
  </si>
  <si>
    <t>7253</t>
  </si>
  <si>
    <t xml:space="preserve">TERRA VEGETAL (GRANEL)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</si>
  <si>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M3    </t>
  </si>
  <si>
    <t>98504</t>
  </si>
  <si>
    <t>PLANTIO DE GRAMA EM PLACAS. AF_05/2018</t>
  </si>
  <si>
    <t>98516</t>
  </si>
  <si>
    <t>PLANTIO DE PALMEIRA COM ALTURA DE MUDA MENOR OU IGUAL A 2,00 M. AF_05/2018</t>
  </si>
  <si>
    <t>38639</t>
  </si>
  <si>
    <t xml:space="preserve">MUDA DE ARBUSTO, BUXINHO, H= *50*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</si>
  <si>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98509</t>
  </si>
  <si>
    <t>PLANTIO DE ARBUSTO OU  CERCA VIVA. AF_05/2018</t>
  </si>
  <si>
    <t>SINALIZAÇÃO ÁREA DE ESTACIONAMENTO</t>
  </si>
  <si>
    <t>LIMPEZA</t>
  </si>
  <si>
    <t>PAVIMENTAÇÃO DUAS VIAS E CICLOVIA - RUA GONÇALVES CHAVES, RUA BARÃO DE AZEVEDO MACHADO, CICLOVIA RUA DR. AMARANTE, LETREIROS 3D E ESTACIONAMENTO FOOD TRUCK</t>
  </si>
  <si>
    <t>Endereço: Rua Gonçalves Chaves, Rua Barão de Azevedo Machado, Rua Dr. Amarante e Praia do Laranjal</t>
  </si>
  <si>
    <t>Identificação do projeto: PAVIMENTAÇÃO RUA GONÇALVES CHAVES, RUA BARÃO DE AZEVEDO MACHADO, CICLOVIA RUA DR. AMARANTE, LETREIROS 3D E ESTACIONAMENTO FOOD TRUCK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</si>
</sst>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b/>
      <sz val="8"/>
      <color theme="1"/>
      <name val="Spranq eco sans"/>
      <family val="2"/>
    </font>
    <font>
      <b/>
      <sz val="8"/>
      <name val="Spranq eco sans"/>
      <family val="2"/>
    </font>
  </fonts>
  <fills count="2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1">
    <xf numFmtId="0" fontId="0" fillId="0" borderId="0" xfId="0"/>
    <xf numFmtId="0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5" xfId="180" applyNumberFormat="1" applyFont="1" applyFill="1" applyBorder="1" applyAlignment="1" applyProtection="1">
      <alignment horizontal="center" vertical="center" wrapText="1"/>
      <protection locked="0"/>
    </xf>
    <xf numFmtId="0" fontId="20" fillId="17" borderId="10" xfId="0" applyFont="1" applyFill="1" applyBorder="1" applyAlignment="1">
      <alignment vertical="center"/>
    </xf>
    <xf numFmtId="0" fontId="20" fillId="17" borderId="11" xfId="0" applyFont="1" applyFill="1" applyBorder="1" applyAlignment="1">
      <alignment vertical="center"/>
    </xf>
    <xf numFmtId="0" fontId="20" fillId="17" borderId="0" xfId="0" applyFont="1" applyFill="1" applyAlignment="1">
      <alignment vertical="center"/>
    </xf>
    <xf numFmtId="43" fontId="20" fillId="17" borderId="0" xfId="436" applyFont="1" applyFill="1" applyBorder="1" applyAlignment="1">
      <alignment vertical="center"/>
    </xf>
    <xf numFmtId="0" fontId="20" fillId="17" borderId="0" xfId="0" applyFont="1" applyFill="1" applyBorder="1" applyAlignment="1">
      <alignment vertical="center"/>
    </xf>
    <xf numFmtId="0" fontId="20" fillId="17" borderId="12" xfId="0" applyFont="1" applyFill="1" applyBorder="1" applyAlignment="1">
      <alignment vertical="center"/>
    </xf>
    <xf numFmtId="0" fontId="20" fillId="17" borderId="13" xfId="0" applyFont="1" applyFill="1" applyBorder="1" applyAlignment="1">
      <alignment vertical="center"/>
    </xf>
    <xf numFmtId="0" fontId="20" fillId="17" borderId="14" xfId="0" applyFont="1" applyFill="1" applyBorder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4" fontId="20" fillId="17" borderId="15" xfId="0" applyNumberFormat="1" applyFont="1" applyFill="1" applyBorder="1" applyAlignment="1">
      <alignment vertical="center"/>
    </xf>
    <xf numFmtId="0" fontId="20" fillId="17" borderId="15" xfId="0" applyFont="1" applyFill="1" applyBorder="1" applyAlignment="1" applyProtection="1">
      <alignment vertical="center"/>
      <protection locked="0"/>
    </xf>
    <xf numFmtId="0" fontId="20" fillId="18" borderId="15" xfId="0" applyFont="1" applyFill="1" applyBorder="1" applyAlignment="1" applyProtection="1">
      <alignment vertical="center"/>
      <protection locked="0"/>
    </xf>
    <xf numFmtId="4" fontId="22" fillId="17" borderId="15" xfId="0" applyNumberFormat="1" applyFont="1" applyFill="1" applyBorder="1" applyAlignment="1">
      <alignment vertical="center"/>
    </xf>
    <xf numFmtId="0" fontId="22" fillId="17" borderId="15" xfId="0" applyFont="1" applyFill="1" applyBorder="1" applyAlignment="1" applyProtection="1">
      <alignment vertical="center"/>
      <protection locked="0"/>
    </xf>
    <xf numFmtId="43" fontId="21" fillId="17" borderId="15" xfId="436" applyNumberFormat="1" applyFont="1" applyFill="1" applyBorder="1" applyAlignment="1" applyProtection="1">
      <alignment vertical="center" shrinkToFit="1"/>
    </xf>
    <xf numFmtId="44" fontId="22" fillId="17" borderId="15" xfId="0" applyNumberFormat="1" applyFont="1" applyFill="1" applyBorder="1" applyAlignment="1">
      <alignment vertical="center"/>
    </xf>
    <xf numFmtId="44" fontId="20" fillId="17" borderId="15" xfId="0" applyNumberFormat="1" applyFont="1" applyFill="1" applyBorder="1" applyAlignment="1">
      <alignment vertical="center"/>
    </xf>
    <xf numFmtId="43" fontId="20" fillId="18" borderId="15" xfId="0" applyNumberFormat="1" applyFont="1" applyFill="1" applyBorder="1" applyAlignment="1" applyProtection="1">
      <alignment vertical="center"/>
      <protection locked="0"/>
    </xf>
    <xf numFmtId="0" fontId="21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17" borderId="19" xfId="436" applyNumberFormat="1" applyFont="1" applyFill="1" applyBorder="1" applyAlignment="1" applyProtection="1">
      <alignment vertical="center" shrinkToFit="1"/>
    </xf>
    <xf numFmtId="0" fontId="20" fillId="18" borderId="19" xfId="0" applyFont="1" applyFill="1" applyBorder="1" applyAlignment="1" applyProtection="1">
      <alignment vertical="center"/>
      <protection locked="0"/>
    </xf>
    <xf numFmtId="4" fontId="20" fillId="17" borderId="19" xfId="0" applyNumberFormat="1" applyFont="1" applyFill="1" applyBorder="1" applyAlignment="1">
      <alignment vertical="center"/>
    </xf>
    <xf numFmtId="44" fontId="20" fillId="17" borderId="19" xfId="0" applyNumberFormat="1" applyFont="1" applyFill="1" applyBorder="1" applyAlignment="1">
      <alignment vertical="center"/>
    </xf>
    <xf numFmtId="44" fontId="22" fillId="19" borderId="15" xfId="0" applyNumberFormat="1" applyFont="1" applyFill="1" applyBorder="1" applyAlignment="1">
      <alignment vertical="center"/>
    </xf>
    <xf numFmtId="49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0" fillId="17" borderId="0" xfId="0" applyFont="1" applyFill="1" applyAlignment="1">
      <alignment horizontal="left" vertical="center"/>
    </xf>
    <xf numFmtId="0" fontId="20" fillId="17" borderId="15" xfId="0" applyFont="1" applyFill="1" applyBorder="1" applyAlignment="1">
      <alignment horizontal="left" vertical="center"/>
    </xf>
    <xf numFmtId="0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5" xfId="436" applyNumberFormat="1" applyFont="1" applyFill="1" applyBorder="1" applyAlignment="1" applyProtection="1">
      <alignment vertical="center" shrinkToFit="1"/>
    </xf>
    <xf numFmtId="0" fontId="22" fillId="19" borderId="15" xfId="0" applyFont="1" applyFill="1" applyBorder="1" applyAlignment="1">
      <alignment vertical="center"/>
    </xf>
    <xf numFmtId="4" fontId="22" fillId="19" borderId="15" xfId="0" applyNumberFormat="1" applyFont="1" applyFill="1" applyBorder="1" applyAlignment="1">
      <alignment vertical="center"/>
    </xf>
    <xf numFmtId="0" fontId="22" fillId="19" borderId="0" xfId="0" applyFont="1" applyFill="1" applyAlignment="1">
      <alignment vertical="center"/>
    </xf>
    <xf numFmtId="0" fontId="22" fillId="19" borderId="15" xfId="0" applyFont="1" applyFill="1" applyBorder="1" applyAlignment="1">
      <alignment horizontal="left" vertical="center"/>
    </xf>
    <xf numFmtId="43" fontId="22" fillId="19" borderId="15" xfId="0" applyNumberFormat="1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>
      <alignment vertical="center"/>
    </xf>
    <xf numFmtId="0" fontId="22" fillId="20" borderId="18" xfId="0" applyFont="1" applyFill="1" applyBorder="1" applyAlignment="1">
      <alignment vertical="center"/>
    </xf>
    <xf numFmtId="0" fontId="22" fillId="21" borderId="15" xfId="0" applyFont="1" applyFill="1" applyBorder="1" applyAlignment="1">
      <alignment horizontal="center" vertical="center" wrapText="1"/>
    </xf>
    <xf numFmtId="0" fontId="22" fillId="19" borderId="15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43" fontId="20" fillId="0" borderId="0" xfId="436" applyFont="1" applyFill="1" applyAlignment="1">
      <alignment vertical="center"/>
    </xf>
    <xf numFmtId="43" fontId="20" fillId="0" borderId="0" xfId="436" applyFont="1" applyFill="1" applyAlignment="1">
      <alignment horizontal="center" vertical="center"/>
    </xf>
    <xf numFmtId="0" fontId="20" fillId="17" borderId="24" xfId="0" applyFont="1" applyFill="1" applyBorder="1" applyAlignment="1">
      <alignment vertical="center"/>
    </xf>
    <xf numFmtId="0" fontId="20" fillId="17" borderId="26" xfId="0" applyFont="1" applyFill="1" applyBorder="1" applyAlignment="1">
      <alignment vertical="center"/>
    </xf>
    <xf numFmtId="43" fontId="20" fillId="17" borderId="28" xfId="436" applyFont="1" applyFill="1" applyBorder="1" applyAlignment="1">
      <alignment vertical="center"/>
    </xf>
    <xf numFmtId="10" fontId="20" fillId="17" borderId="28" xfId="1" applyNumberFormat="1" applyFont="1" applyFill="1" applyBorder="1" applyAlignment="1">
      <alignment vertical="center"/>
    </xf>
    <xf numFmtId="0" fontId="20" fillId="17" borderId="29" xfId="0" applyFont="1" applyFill="1" applyBorder="1" applyAlignment="1">
      <alignment vertical="center"/>
    </xf>
    <xf numFmtId="0" fontId="22" fillId="21" borderId="21" xfId="0" applyFont="1" applyFill="1" applyBorder="1" applyAlignment="1">
      <alignment horizontal="center" vertical="center" wrapText="1"/>
    </xf>
    <xf numFmtId="0" fontId="22" fillId="21" borderId="30" xfId="0" applyFont="1" applyFill="1" applyBorder="1" applyAlignment="1">
      <alignment vertical="center"/>
    </xf>
    <xf numFmtId="0" fontId="22" fillId="21" borderId="31" xfId="0" applyFont="1" applyFill="1" applyBorder="1" applyAlignment="1">
      <alignment horizontal="left" vertical="center"/>
    </xf>
    <xf numFmtId="0" fontId="22" fillId="21" borderId="31" xfId="0" applyFont="1" applyFill="1" applyBorder="1" applyAlignment="1">
      <alignment vertical="center"/>
    </xf>
    <xf numFmtId="43" fontId="22" fillId="21" borderId="31" xfId="436" applyFont="1" applyFill="1" applyBorder="1" applyAlignment="1">
      <alignment horizontal="center" vertical="center" wrapText="1"/>
    </xf>
    <xf numFmtId="0" fontId="22" fillId="21" borderId="32" xfId="0" applyFont="1" applyFill="1" applyBorder="1" applyAlignment="1">
      <alignment vertical="center"/>
    </xf>
    <xf numFmtId="4" fontId="22" fillId="20" borderId="15" xfId="0" applyNumberFormat="1" applyFont="1" applyFill="1" applyBorder="1" applyAlignment="1">
      <alignment vertical="center"/>
    </xf>
    <xf numFmtId="44" fontId="22" fillId="20" borderId="15" xfId="0" applyNumberFormat="1" applyFont="1" applyFill="1" applyBorder="1" applyAlignment="1">
      <alignment vertical="center"/>
    </xf>
    <xf numFmtId="10" fontId="22" fillId="22" borderId="0" xfId="1" applyNumberFormat="1" applyFont="1" applyFill="1" applyAlignment="1">
      <alignment vertical="center"/>
    </xf>
    <xf numFmtId="4" fontId="22" fillId="22" borderId="15" xfId="0" applyNumberFormat="1" applyFont="1" applyFill="1" applyBorder="1" applyAlignment="1">
      <alignment vertical="center"/>
    </xf>
    <xf numFmtId="44" fontId="22" fillId="22" borderId="15" xfId="0" applyNumberFormat="1" applyFont="1" applyFill="1" applyBorder="1" applyAlignment="1">
      <alignment vertical="center"/>
    </xf>
    <xf numFmtId="0" fontId="22" fillId="20" borderId="15" xfId="0" applyFont="1" applyFill="1" applyBorder="1" applyAlignment="1">
      <alignment vertical="center"/>
    </xf>
    <xf numFmtId="0" fontId="20" fillId="19" borderId="33" xfId="0" applyFont="1" applyFill="1" applyBorder="1" applyAlignment="1">
      <alignment vertical="center"/>
    </xf>
    <xf numFmtId="0" fontId="20" fillId="19" borderId="34" xfId="0" applyFont="1" applyFill="1" applyBorder="1" applyAlignment="1">
      <alignment horizontal="left" vertical="center"/>
    </xf>
    <xf numFmtId="0" fontId="20" fillId="19" borderId="34" xfId="0" applyFont="1" applyFill="1" applyBorder="1" applyAlignment="1">
      <alignment vertical="center"/>
    </xf>
    <xf numFmtId="43" fontId="20" fillId="19" borderId="34" xfId="436" applyFont="1" applyFill="1" applyBorder="1" applyAlignment="1">
      <alignment vertical="center"/>
    </xf>
    <xf numFmtId="43" fontId="20" fillId="19" borderId="34" xfId="436" applyFont="1" applyFill="1" applyBorder="1" applyAlignment="1">
      <alignment horizontal="center" vertical="center"/>
    </xf>
    <xf numFmtId="0" fontId="20" fillId="19" borderId="35" xfId="0" applyFont="1" applyFill="1" applyBorder="1" applyAlignment="1">
      <alignment vertical="center"/>
    </xf>
    <xf numFmtId="43" fontId="22" fillId="22" borderId="21" xfId="0" applyNumberFormat="1" applyFont="1" applyFill="1" applyBorder="1" applyAlignment="1">
      <alignment vertical="center"/>
    </xf>
    <xf numFmtId="43" fontId="22" fillId="20" borderId="21" xfId="0" applyNumberFormat="1" applyFont="1" applyFill="1" applyBorder="1" applyAlignment="1">
      <alignment vertical="center"/>
    </xf>
    <xf numFmtId="43" fontId="22" fillId="19" borderId="21" xfId="0" applyNumberFormat="1" applyFont="1" applyFill="1" applyBorder="1" applyAlignment="1">
      <alignment vertical="center"/>
    </xf>
    <xf numFmtId="43" fontId="20" fillId="17" borderId="21" xfId="0" applyNumberFormat="1" applyFont="1" applyFill="1" applyBorder="1" applyAlignment="1">
      <alignment vertical="center"/>
    </xf>
    <xf numFmtId="43" fontId="22" fillId="17" borderId="21" xfId="0" applyNumberFormat="1" applyFont="1" applyFill="1" applyBorder="1" applyAlignment="1">
      <alignment vertical="center"/>
    </xf>
    <xf numFmtId="43" fontId="20" fillId="17" borderId="11" xfId="0" applyNumberFormat="1" applyFont="1" applyFill="1" applyBorder="1" applyAlignment="1">
      <alignment vertical="center"/>
    </xf>
    <xf numFmtId="0" fontId="21" fillId="22" borderId="36" xfId="71" applyNumberFormat="1" applyFont="1" applyFill="1" applyBorder="1" applyAlignment="1">
      <alignment vertical="center" wrapText="1" shrinkToFit="1"/>
    </xf>
    <xf numFmtId="49" fontId="21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180" applyNumberFormat="1" applyFont="1" applyFill="1" applyBorder="1" applyAlignment="1" applyProtection="1">
      <alignment horizontal="center" vertical="center" wrapText="1"/>
      <protection locked="0"/>
    </xf>
    <xf numFmtId="43" fontId="23" fillId="22" borderId="37" xfId="436" applyNumberFormat="1" applyFont="1" applyFill="1" applyBorder="1" applyAlignment="1" applyProtection="1">
      <alignment vertical="center" shrinkToFit="1"/>
    </xf>
    <xf numFmtId="43" fontId="22" fillId="22" borderId="37" xfId="436" applyFont="1" applyFill="1" applyBorder="1" applyAlignment="1">
      <alignment horizontal="center" vertical="center"/>
    </xf>
    <xf numFmtId="43" fontId="22" fillId="22" borderId="37" xfId="436" applyFont="1" applyFill="1" applyBorder="1" applyAlignment="1">
      <alignment vertical="center"/>
    </xf>
    <xf numFmtId="0" fontId="22" fillId="22" borderId="38" xfId="0" applyFont="1" applyFill="1" applyBorder="1" applyAlignment="1">
      <alignment vertical="center"/>
    </xf>
    <xf numFmtId="49" fontId="23" fillId="19" borderId="40" xfId="2" applyNumberFormat="1" applyFont="1" applyFill="1" applyBorder="1" applyAlignment="1" applyProtection="1">
      <alignment horizontal="left" vertical="center" wrapText="1"/>
      <protection locked="0"/>
    </xf>
    <xf numFmtId="10" fontId="22" fillId="19" borderId="39" xfId="1" applyNumberFormat="1" applyFont="1" applyFill="1" applyBorder="1" applyAlignment="1">
      <alignment vertical="center"/>
    </xf>
    <xf numFmtId="49" fontId="21" fillId="17" borderId="40" xfId="2" applyNumberFormat="1" applyFont="1" applyFill="1" applyBorder="1" applyAlignment="1" applyProtection="1">
      <alignment horizontal="left" vertical="center" wrapText="1"/>
      <protection locked="0"/>
    </xf>
    <xf numFmtId="10" fontId="20" fillId="17" borderId="39" xfId="1" applyNumberFormat="1" applyFont="1" applyFill="1" applyBorder="1" applyAlignment="1">
      <alignment vertical="center"/>
    </xf>
    <xf numFmtId="10" fontId="22" fillId="17" borderId="39" xfId="1" applyNumberFormat="1" applyFont="1" applyFill="1" applyBorder="1" applyAlignment="1">
      <alignment vertical="center"/>
    </xf>
    <xf numFmtId="0" fontId="21" fillId="17" borderId="40" xfId="71" applyNumberFormat="1" applyFont="1" applyFill="1" applyBorder="1" applyAlignment="1">
      <alignment vertical="center" wrapText="1" shrinkToFit="1"/>
    </xf>
    <xf numFmtId="0" fontId="21" fillId="17" borderId="41" xfId="71" applyNumberFormat="1" applyFont="1" applyFill="1" applyBorder="1" applyAlignment="1">
      <alignment vertical="center" wrapText="1" shrinkToFit="1"/>
    </xf>
    <xf numFmtId="0" fontId="20" fillId="0" borderId="0" xfId="0" applyFont="1"/>
    <xf numFmtId="0" fontId="22" fillId="0" borderId="0" xfId="0" applyFont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44" fontId="20" fillId="0" borderId="42" xfId="437" applyFont="1" applyBorder="1"/>
    <xf numFmtId="44" fontId="20" fillId="0" borderId="43" xfId="437" applyFont="1" applyBorder="1"/>
    <xf numFmtId="44" fontId="20" fillId="0" borderId="44" xfId="437" applyFont="1" applyBorder="1"/>
    <xf numFmtId="9" fontId="20" fillId="0" borderId="37" xfId="1" applyFont="1" applyBorder="1" applyAlignment="1">
      <alignment horizontal="center"/>
    </xf>
    <xf numFmtId="9" fontId="20" fillId="0" borderId="38" xfId="1" applyFont="1" applyBorder="1" applyAlignment="1">
      <alignment horizontal="center"/>
    </xf>
    <xf numFmtId="0" fontId="22" fillId="0" borderId="51" xfId="0" applyFont="1" applyBorder="1" applyAlignment="1">
      <alignment horizontal="center"/>
    </xf>
    <xf numFmtId="0" fontId="22" fillId="0" borderId="52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2" fillId="0" borderId="33" xfId="0" applyFont="1" applyBorder="1"/>
    <xf numFmtId="44" fontId="22" fillId="0" borderId="45" xfId="437" applyFont="1" applyBorder="1"/>
    <xf numFmtId="43" fontId="20" fillId="0" borderId="13" xfId="436" applyFont="1" applyBorder="1"/>
    <xf numFmtId="43" fontId="20" fillId="0" borderId="20" xfId="436" applyFont="1" applyBorder="1"/>
    <xf numFmtId="43" fontId="20" fillId="0" borderId="55" xfId="436" applyFont="1" applyBorder="1"/>
    <xf numFmtId="0" fontId="20" fillId="0" borderId="56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0" fontId="20" fillId="0" borderId="58" xfId="0" applyFont="1" applyBorder="1" applyAlignment="1">
      <alignment horizontal="center"/>
    </xf>
    <xf numFmtId="43" fontId="22" fillId="0" borderId="34" xfId="436" applyFont="1" applyBorder="1"/>
    <xf numFmtId="0" fontId="22" fillId="0" borderId="45" xfId="0" applyFont="1" applyBorder="1" applyAlignment="1">
      <alignment horizontal="center"/>
    </xf>
    <xf numFmtId="9" fontId="20" fillId="0" borderId="0" xfId="1" applyFont="1" applyFill="1" applyBorder="1" applyAlignment="1">
      <alignment horizontal="center"/>
    </xf>
    <xf numFmtId="43" fontId="20" fillId="17" borderId="59" xfId="0" applyNumberFormat="1" applyFont="1" applyFill="1" applyBorder="1" applyAlignment="1">
      <alignment vertical="center"/>
    </xf>
    <xf numFmtId="10" fontId="22" fillId="0" borderId="39" xfId="1" applyNumberFormat="1" applyFont="1" applyFill="1" applyBorder="1" applyAlignment="1">
      <alignment vertical="center"/>
    </xf>
    <xf numFmtId="44" fontId="22" fillId="0" borderId="15" xfId="0" applyNumberFormat="1" applyFont="1" applyFill="1" applyBorder="1" applyAlignment="1">
      <alignment vertical="center"/>
    </xf>
    <xf numFmtId="49" fontId="21" fillId="0" borderId="40" xfId="2" applyNumberFormat="1" applyFont="1" applyFill="1" applyBorder="1" applyAlignment="1" applyProtection="1">
      <alignment horizontal="left" vertical="center" wrapText="1"/>
      <protection locked="0"/>
    </xf>
    <xf numFmtId="0" fontId="20" fillId="0" borderId="15" xfId="0" applyFont="1" applyFill="1" applyBorder="1" applyAlignment="1">
      <alignment horizontal="left" vertical="center"/>
    </xf>
    <xf numFmtId="0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5" xfId="436" applyNumberFormat="1" applyFont="1" applyFill="1" applyBorder="1" applyAlignment="1" applyProtection="1">
      <alignment vertical="center" shrinkToFit="1"/>
    </xf>
    <xf numFmtId="10" fontId="20" fillId="0" borderId="39" xfId="1" applyNumberFormat="1" applyFont="1" applyFill="1" applyBorder="1" applyAlignment="1">
      <alignment vertical="center"/>
    </xf>
    <xf numFmtId="43" fontId="20" fillId="0" borderId="21" xfId="0" applyNumberFormat="1" applyFont="1" applyFill="1" applyBorder="1" applyAlignment="1">
      <alignment vertical="center"/>
    </xf>
    <xf numFmtId="0" fontId="20" fillId="0" borderId="15" xfId="0" applyFont="1" applyFill="1" applyBorder="1" applyAlignment="1" applyProtection="1">
      <alignment vertical="center"/>
      <protection locked="0"/>
    </xf>
    <xf numFmtId="4" fontId="20" fillId="0" borderId="15" xfId="0" applyNumberFormat="1" applyFont="1" applyFill="1" applyBorder="1" applyAlignment="1">
      <alignment vertical="center"/>
    </xf>
    <xf numFmtId="44" fontId="20" fillId="0" borderId="15" xfId="0" applyNumberFormat="1" applyFont="1" applyFill="1" applyBorder="1" applyAlignment="1">
      <alignment vertical="center"/>
    </xf>
    <xf numFmtId="43" fontId="20" fillId="0" borderId="15" xfId="0" applyNumberFormat="1" applyFont="1" applyFill="1" applyBorder="1" applyAlignment="1" applyProtection="1">
      <alignment vertical="center"/>
      <protection locked="0"/>
    </xf>
    <xf numFmtId="43" fontId="20" fillId="0" borderId="59" xfId="0" applyNumberFormat="1" applyFont="1" applyFill="1" applyBorder="1" applyAlignment="1">
      <alignment vertical="center"/>
    </xf>
    <xf numFmtId="0" fontId="22" fillId="18" borderId="15" xfId="0" applyFont="1" applyFill="1" applyBorder="1" applyAlignment="1" applyProtection="1">
      <alignment vertical="center"/>
      <protection locked="0"/>
    </xf>
    <xf numFmtId="43" fontId="22" fillId="18" borderId="15" xfId="0" applyNumberFormat="1" applyFont="1" applyFill="1" applyBorder="1" applyAlignment="1" applyProtection="1">
      <alignment vertical="center"/>
      <protection locked="0"/>
    </xf>
    <xf numFmtId="43" fontId="22" fillId="17" borderId="59" xfId="0" applyNumberFormat="1" applyFont="1" applyFill="1" applyBorder="1" applyAlignment="1">
      <alignment vertical="center"/>
    </xf>
    <xf numFmtId="44" fontId="22" fillId="19" borderId="15" xfId="436" applyNumberFormat="1" applyFont="1" applyFill="1" applyBorder="1" applyAlignment="1">
      <alignment horizontal="center" vertical="center"/>
    </xf>
    <xf numFmtId="44" fontId="20" fillId="17" borderId="15" xfId="436" applyNumberFormat="1" applyFont="1" applyFill="1" applyBorder="1" applyAlignment="1">
      <alignment horizontal="center" vertical="center"/>
    </xf>
    <xf numFmtId="44" fontId="20" fillId="0" borderId="15" xfId="436" applyNumberFormat="1" applyFont="1" applyFill="1" applyBorder="1" applyAlignment="1">
      <alignment horizontal="center" vertical="center"/>
    </xf>
    <xf numFmtId="44" fontId="22" fillId="0" borderId="15" xfId="436" applyNumberFormat="1" applyFont="1" applyFill="1" applyBorder="1" applyAlignment="1">
      <alignment horizontal="center" vertical="center"/>
    </xf>
    <xf numFmtId="43" fontId="22" fillId="21" borderId="31" xfId="436" applyFont="1" applyFill="1" applyBorder="1" applyAlignment="1">
      <alignment horizontal="center" vertical="center"/>
    </xf>
    <xf numFmtId="44" fontId="22" fillId="19" borderId="15" xfId="436" applyNumberFormat="1" applyFont="1" applyFill="1" applyBorder="1" applyAlignment="1">
      <alignment vertical="center"/>
    </xf>
    <xf numFmtId="44" fontId="20" fillId="17" borderId="15" xfId="436" applyNumberFormat="1" applyFont="1" applyFill="1" applyBorder="1" applyAlignment="1">
      <alignment vertical="center"/>
    </xf>
    <xf numFmtId="44" fontId="22" fillId="0" borderId="15" xfId="436" applyNumberFormat="1" applyFont="1" applyFill="1" applyBorder="1" applyAlignment="1">
      <alignment vertical="center"/>
    </xf>
    <xf numFmtId="44" fontId="20" fillId="0" borderId="15" xfId="436" applyNumberFormat="1" applyFont="1" applyFill="1" applyBorder="1" applyAlignment="1">
      <alignment vertical="center"/>
    </xf>
    <xf numFmtId="10" fontId="20" fillId="0" borderId="0" xfId="0" applyNumberFormat="1" applyFont="1" applyFill="1" applyAlignment="1">
      <alignment vertical="center"/>
    </xf>
    <xf numFmtId="44" fontId="20" fillId="17" borderId="19" xfId="436" applyNumberFormat="1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vertical="center"/>
    </xf>
    <xf numFmtId="0" fontId="21" fillId="0" borderId="40" xfId="71" applyNumberFormat="1" applyFont="1" applyFill="1" applyBorder="1" applyAlignment="1">
      <alignment vertical="center" wrapText="1" shrinkToFit="1"/>
    </xf>
    <xf numFmtId="49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41" xfId="71" applyNumberFormat="1" applyFont="1" applyFill="1" applyBorder="1" applyAlignment="1">
      <alignment vertical="center" wrapText="1" shrinkToFit="1"/>
    </xf>
    <xf numFmtId="0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9" xfId="436" applyNumberFormat="1" applyFont="1" applyFill="1" applyBorder="1" applyAlignment="1" applyProtection="1">
      <alignment vertical="center" shrinkToFit="1"/>
    </xf>
    <xf numFmtId="44" fontId="20" fillId="0" borderId="19" xfId="436" applyNumberFormat="1" applyFont="1" applyFill="1" applyBorder="1" applyAlignment="1">
      <alignment horizontal="center" vertical="center"/>
    </xf>
    <xf numFmtId="44" fontId="22" fillId="22" borderId="37" xfId="0" applyNumberFormat="1" applyFont="1" applyFill="1" applyBorder="1" applyAlignment="1">
      <alignment vertical="center"/>
    </xf>
    <xf numFmtId="49" fontId="20" fillId="0" borderId="48" xfId="0" applyNumberFormat="1" applyFont="1" applyBorder="1"/>
    <xf numFmtId="49" fontId="20" fillId="0" borderId="46" xfId="0" applyNumberFormat="1" applyFont="1" applyBorder="1"/>
    <xf numFmtId="49" fontId="20" fillId="0" borderId="47" xfId="0" applyNumberFormat="1" applyFont="1" applyBorder="1"/>
    <xf numFmtId="0" fontId="22" fillId="23" borderId="30" xfId="0" applyFont="1" applyFill="1" applyBorder="1"/>
    <xf numFmtId="0" fontId="22" fillId="23" borderId="61" xfId="0" applyFont="1" applyFill="1" applyBorder="1"/>
    <xf numFmtId="0" fontId="22" fillId="23" borderId="54" xfId="0" applyFont="1" applyFill="1" applyBorder="1"/>
    <xf numFmtId="0" fontId="22" fillId="23" borderId="31" xfId="0" applyFont="1" applyFill="1" applyBorder="1" applyAlignment="1">
      <alignment horizontal="center"/>
    </xf>
    <xf numFmtId="0" fontId="22" fillId="23" borderId="32" xfId="0" applyFont="1" applyFill="1" applyBorder="1" applyAlignment="1">
      <alignment horizontal="center"/>
    </xf>
    <xf numFmtId="9" fontId="22" fillId="0" borderId="30" xfId="1" applyFont="1" applyFill="1" applyBorder="1" applyAlignment="1">
      <alignment horizontal="center"/>
    </xf>
    <xf numFmtId="9" fontId="20" fillId="0" borderId="36" xfId="1" applyFont="1" applyFill="1" applyBorder="1" applyAlignment="1">
      <alignment horizontal="center"/>
    </xf>
    <xf numFmtId="9" fontId="20" fillId="0" borderId="40" xfId="1" applyFont="1" applyFill="1" applyBorder="1" applyAlignment="1">
      <alignment horizontal="center"/>
    </xf>
    <xf numFmtId="9" fontId="20" fillId="0" borderId="42" xfId="1" applyFont="1" applyFill="1" applyBorder="1" applyAlignment="1">
      <alignment horizontal="center"/>
    </xf>
    <xf numFmtId="9" fontId="20" fillId="0" borderId="36" xfId="1" applyFont="1" applyBorder="1" applyAlignment="1">
      <alignment horizontal="center"/>
    </xf>
    <xf numFmtId="43" fontId="22" fillId="0" borderId="21" xfId="0" applyNumberFormat="1" applyFont="1" applyFill="1" applyBorder="1" applyAlignment="1">
      <alignment vertical="center"/>
    </xf>
    <xf numFmtId="43" fontId="22" fillId="0" borderId="15" xfId="0" applyNumberFormat="1" applyFont="1" applyFill="1" applyBorder="1" applyAlignment="1" applyProtection="1">
      <alignment vertical="center"/>
      <protection locked="0"/>
    </xf>
    <xf numFmtId="4" fontId="22" fillId="0" borderId="15" xfId="0" applyNumberFormat="1" applyFont="1" applyFill="1" applyBorder="1" applyAlignment="1">
      <alignment vertical="center"/>
    </xf>
    <xf numFmtId="0" fontId="22" fillId="0" borderId="15" xfId="0" applyFont="1" applyFill="1" applyBorder="1" applyAlignment="1" applyProtection="1">
      <alignment vertical="center"/>
      <protection locked="0"/>
    </xf>
    <xf numFmtId="166" fontId="22" fillId="18" borderId="15" xfId="0" applyNumberFormat="1" applyFont="1" applyFill="1" applyBorder="1" applyAlignment="1" applyProtection="1">
      <alignment vertical="center"/>
      <protection locked="0"/>
    </xf>
    <xf numFmtId="0" fontId="22" fillId="24" borderId="25" xfId="0" applyFont="1" applyFill="1" applyBorder="1" applyAlignment="1">
      <alignment vertical="center"/>
    </xf>
    <xf numFmtId="0" fontId="20" fillId="24" borderId="15" xfId="0" applyFont="1" applyFill="1" applyBorder="1" applyAlignment="1">
      <alignment horizontal="left" vertical="center"/>
    </xf>
    <xf numFmtId="0" fontId="23" fillId="24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24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24" borderId="15" xfId="436" applyNumberFormat="1" applyFont="1" applyFill="1" applyBorder="1" applyAlignment="1" applyProtection="1">
      <alignment vertical="center" shrinkToFit="1"/>
    </xf>
    <xf numFmtId="43" fontId="22" fillId="24" borderId="15" xfId="436" applyFont="1" applyFill="1" applyBorder="1" applyAlignment="1">
      <alignment horizontal="center" vertical="center"/>
    </xf>
    <xf numFmtId="43" fontId="22" fillId="24" borderId="15" xfId="436" applyFont="1" applyFill="1" applyBorder="1" applyAlignment="1">
      <alignment vertical="center"/>
    </xf>
    <xf numFmtId="44" fontId="22" fillId="24" borderId="15" xfId="0" applyNumberFormat="1" applyFont="1" applyFill="1" applyBorder="1" applyAlignment="1">
      <alignment vertical="center"/>
    </xf>
    <xf numFmtId="10" fontId="22" fillId="24" borderId="39" xfId="1" applyNumberFormat="1" applyFont="1" applyFill="1" applyBorder="1" applyAlignment="1">
      <alignment vertical="center"/>
    </xf>
    <xf numFmtId="0" fontId="22" fillId="21" borderId="31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vertical="center" wrapText="1"/>
    </xf>
    <xf numFmtId="0" fontId="22" fillId="0" borderId="33" xfId="0" applyFont="1" applyBorder="1" applyAlignment="1">
      <alignment vertical="center"/>
    </xf>
    <xf numFmtId="43" fontId="20" fillId="0" borderId="45" xfId="436" applyFont="1" applyBorder="1"/>
    <xf numFmtId="43" fontId="22" fillId="0" borderId="45" xfId="436" applyFont="1" applyBorder="1"/>
    <xf numFmtId="0" fontId="20" fillId="0" borderId="48" xfId="0" applyNumberFormat="1" applyFont="1" applyBorder="1"/>
    <xf numFmtId="0" fontId="20" fillId="0" borderId="46" xfId="0" applyNumberFormat="1" applyFont="1" applyBorder="1"/>
    <xf numFmtId="0" fontId="20" fillId="0" borderId="47" xfId="0" applyNumberFormat="1" applyFont="1" applyBorder="1"/>
    <xf numFmtId="0" fontId="20" fillId="0" borderId="53" xfId="0" applyNumberFormat="1" applyFont="1" applyBorder="1"/>
    <xf numFmtId="0" fontId="20" fillId="0" borderId="49" xfId="0" applyNumberFormat="1" applyFont="1" applyBorder="1"/>
    <xf numFmtId="0" fontId="20" fillId="0" borderId="50" xfId="0" applyNumberFormat="1" applyFont="1" applyBorder="1"/>
    <xf numFmtId="49" fontId="20" fillId="0" borderId="62" xfId="0" applyNumberFormat="1" applyFont="1" applyBorder="1"/>
    <xf numFmtId="0" fontId="20" fillId="0" borderId="62" xfId="0" applyNumberFormat="1" applyFont="1" applyBorder="1"/>
    <xf numFmtId="0" fontId="20" fillId="0" borderId="63" xfId="0" applyNumberFormat="1" applyFont="1" applyBorder="1"/>
    <xf numFmtId="43" fontId="20" fillId="0" borderId="64" xfId="436" applyFont="1" applyBorder="1"/>
    <xf numFmtId="9" fontId="20" fillId="0" borderId="41" xfId="1" applyFont="1" applyFill="1" applyBorder="1" applyAlignment="1">
      <alignment horizontal="center"/>
    </xf>
    <xf numFmtId="49" fontId="20" fillId="0" borderId="60" xfId="0" applyNumberFormat="1" applyFont="1" applyBorder="1"/>
    <xf numFmtId="0" fontId="20" fillId="0" borderId="60" xfId="0" applyNumberFormat="1" applyFont="1" applyBorder="1"/>
    <xf numFmtId="0" fontId="20" fillId="0" borderId="65" xfId="0" applyNumberFormat="1" applyFont="1" applyBorder="1"/>
    <xf numFmtId="43" fontId="20" fillId="0" borderId="66" xfId="436" applyFont="1" applyBorder="1"/>
    <xf numFmtId="0" fontId="20" fillId="0" borderId="33" xfId="0" applyNumberFormat="1" applyFont="1" applyBorder="1" applyAlignment="1">
      <alignment vertical="center"/>
    </xf>
    <xf numFmtId="0" fontId="20" fillId="0" borderId="33" xfId="0" applyNumberFormat="1" applyFont="1" applyBorder="1"/>
    <xf numFmtId="0" fontId="20" fillId="0" borderId="34" xfId="0" applyNumberFormat="1" applyFont="1" applyBorder="1"/>
    <xf numFmtId="0" fontId="20" fillId="0" borderId="45" xfId="0" applyFont="1" applyBorder="1" applyAlignment="1">
      <alignment horizontal="center"/>
    </xf>
    <xf numFmtId="9" fontId="20" fillId="0" borderId="30" xfId="1" applyFont="1" applyFill="1" applyBorder="1" applyAlignment="1">
      <alignment horizontal="center"/>
    </xf>
    <xf numFmtId="9" fontId="22" fillId="0" borderId="54" xfId="1" applyFont="1" applyFill="1" applyBorder="1" applyAlignment="1">
      <alignment horizontal="center"/>
    </xf>
    <xf numFmtId="9" fontId="20" fillId="0" borderId="54" xfId="1" applyFont="1" applyFill="1" applyBorder="1" applyAlignment="1">
      <alignment horizontal="center"/>
    </xf>
    <xf numFmtId="9" fontId="20" fillId="0" borderId="67" xfId="1" applyFont="1" applyFill="1" applyBorder="1" applyAlignment="1">
      <alignment horizontal="center"/>
    </xf>
    <xf numFmtId="9" fontId="20" fillId="0" borderId="59" xfId="1" applyFont="1" applyFill="1" applyBorder="1" applyAlignment="1">
      <alignment horizontal="center"/>
    </xf>
    <xf numFmtId="9" fontId="20" fillId="0" borderId="68" xfId="1" applyFont="1" applyFill="1" applyBorder="1" applyAlignment="1">
      <alignment horizontal="center"/>
    </xf>
    <xf numFmtId="9" fontId="20" fillId="0" borderId="11" xfId="1" applyFont="1" applyFill="1" applyBorder="1" applyAlignment="1">
      <alignment horizontal="center"/>
    </xf>
    <xf numFmtId="44" fontId="20" fillId="0" borderId="68" xfId="437" applyFont="1" applyBorder="1"/>
    <xf numFmtId="9" fontId="20" fillId="0" borderId="69" xfId="1" applyFont="1" applyBorder="1" applyAlignment="1">
      <alignment horizontal="center"/>
    </xf>
    <xf numFmtId="9" fontId="20" fillId="0" borderId="14" xfId="1" applyFont="1" applyBorder="1" applyAlignment="1">
      <alignment horizontal="center"/>
    </xf>
    <xf numFmtId="0" fontId="20" fillId="17" borderId="0" xfId="0" applyFont="1" applyFill="1" applyBorder="1" applyAlignment="1">
      <alignment horizontal="left" vertical="center"/>
    </xf>
    <xf numFmtId="0" fontId="20" fillId="17" borderId="23" xfId="0" applyFont="1" applyFill="1" applyBorder="1" applyAlignment="1">
      <alignment horizontal="left" vertical="center" wrapText="1"/>
    </xf>
    <xf numFmtId="0" fontId="20" fillId="17" borderId="0" xfId="0" applyFont="1" applyFill="1" applyBorder="1" applyAlignment="1">
      <alignment horizontal="left" vertical="center" wrapText="1"/>
    </xf>
    <xf numFmtId="0" fontId="20" fillId="0" borderId="25" xfId="0" applyFont="1" applyBorder="1"/>
    <xf numFmtId="0" fontId="20" fillId="0" borderId="26" xfId="0" applyFont="1" applyBorder="1"/>
    <xf numFmtId="9" fontId="22" fillId="0" borderId="35" xfId="1" applyFont="1" applyFill="1" applyBorder="1" applyAlignment="1">
      <alignment horizontal="center"/>
    </xf>
    <xf numFmtId="9" fontId="20" fillId="0" borderId="35" xfId="1" applyFont="1" applyFill="1" applyBorder="1" applyAlignment="1">
      <alignment horizontal="center"/>
    </xf>
    <xf numFmtId="9" fontId="20" fillId="0" borderId="26" xfId="1" applyFont="1" applyFill="1" applyBorder="1" applyAlignment="1">
      <alignment horizontal="center"/>
    </xf>
    <xf numFmtId="9" fontId="20" fillId="0" borderId="65" xfId="1" applyFont="1" applyFill="1" applyBorder="1" applyAlignment="1">
      <alignment horizontal="center"/>
    </xf>
    <xf numFmtId="9" fontId="20" fillId="0" borderId="49" xfId="1" applyFont="1" applyFill="1" applyBorder="1" applyAlignment="1">
      <alignment horizontal="center"/>
    </xf>
    <xf numFmtId="9" fontId="20" fillId="0" borderId="50" xfId="1" applyFont="1" applyFill="1" applyBorder="1" applyAlignment="1">
      <alignment horizontal="center"/>
    </xf>
    <xf numFmtId="9" fontId="20" fillId="0" borderId="63" xfId="1" applyFont="1" applyFill="1" applyBorder="1" applyAlignment="1">
      <alignment horizontal="center"/>
    </xf>
    <xf numFmtId="9" fontId="20" fillId="0" borderId="53" xfId="1" applyFont="1" applyBorder="1" applyAlignment="1">
      <alignment horizontal="center"/>
    </xf>
    <xf numFmtId="44" fontId="20" fillId="0" borderId="50" xfId="437" applyFont="1" applyBorder="1"/>
    <xf numFmtId="0" fontId="20" fillId="17" borderId="24" xfId="0" applyFont="1" applyFill="1" applyBorder="1" applyAlignment="1">
      <alignment horizontal="left" vertical="center" wrapText="1"/>
    </xf>
    <xf numFmtId="0" fontId="20" fillId="17" borderId="26" xfId="0" applyFont="1" applyFill="1" applyBorder="1" applyAlignment="1">
      <alignment horizontal="left" vertical="center"/>
    </xf>
    <xf numFmtId="0" fontId="20" fillId="17" borderId="26" xfId="0" applyFont="1" applyFill="1" applyBorder="1" applyAlignment="1">
      <alignment horizontal="left" vertical="center" wrapText="1"/>
    </xf>
    <xf numFmtId="43" fontId="20" fillId="17" borderId="29" xfId="436" applyFont="1" applyFill="1" applyBorder="1" applyAlignment="1">
      <alignment vertical="center"/>
    </xf>
    <xf numFmtId="0" fontId="22" fillId="20" borderId="16" xfId="0" applyFont="1" applyFill="1" applyBorder="1" applyAlignment="1">
      <alignment horizontal="center" vertical="center"/>
    </xf>
    <xf numFmtId="0" fontId="22" fillId="20" borderId="17" xfId="0" applyFont="1" applyFill="1" applyBorder="1" applyAlignment="1">
      <alignment horizontal="center" vertical="center"/>
    </xf>
    <xf numFmtId="0" fontId="22" fillId="20" borderId="18" xfId="0" applyFont="1" applyFill="1" applyBorder="1" applyAlignment="1">
      <alignment horizontal="center" vertical="center"/>
    </xf>
    <xf numFmtId="0" fontId="22" fillId="20" borderId="22" xfId="0" applyFont="1" applyFill="1" applyBorder="1" applyAlignment="1">
      <alignment horizontal="center" vertical="center"/>
    </xf>
    <xf numFmtId="0" fontId="22" fillId="20" borderId="23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20" borderId="27" xfId="0" applyFont="1" applyFill="1" applyBorder="1" applyAlignment="1">
      <alignment horizontal="center" vertical="center"/>
    </xf>
    <xf numFmtId="0" fontId="22" fillId="20" borderId="28" xfId="0" applyFont="1" applyFill="1" applyBorder="1" applyAlignment="1">
      <alignment horizontal="center" vertical="center"/>
    </xf>
    <xf numFmtId="0" fontId="22" fillId="20" borderId="29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22" xfId="0" applyFont="1" applyFill="1" applyBorder="1" applyAlignment="1">
      <alignment horizontal="center" vertical="center"/>
    </xf>
    <xf numFmtId="0" fontId="20" fillId="17" borderId="23" xfId="0" applyFont="1" applyFill="1" applyBorder="1" applyAlignment="1">
      <alignment horizontal="center" vertical="center"/>
    </xf>
    <xf numFmtId="0" fontId="20" fillId="17" borderId="25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27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22" fillId="20" borderId="20" xfId="0" applyFont="1" applyFill="1" applyBorder="1" applyAlignment="1">
      <alignment horizontal="center" vertical="center"/>
    </xf>
    <xf numFmtId="0" fontId="20" fillId="17" borderId="23" xfId="0" applyFont="1" applyFill="1" applyBorder="1" applyAlignment="1">
      <alignment horizontal="left" vertical="center" wrapText="1"/>
    </xf>
    <xf numFmtId="0" fontId="22" fillId="0" borderId="33" xfId="0" applyFont="1" applyBorder="1" applyAlignment="1">
      <alignment horizontal="left" wrapText="1"/>
    </xf>
    <xf numFmtId="0" fontId="22" fillId="0" borderId="34" xfId="0" applyFont="1" applyBorder="1" applyAlignment="1">
      <alignment horizontal="left" wrapText="1"/>
    </xf>
    <xf numFmtId="0" fontId="22" fillId="0" borderId="35" xfId="0" applyFont="1" applyBorder="1" applyAlignment="1">
      <alignment horizontal="left" wrapText="1"/>
    </xf>
    <xf numFmtId="0" fontId="20" fillId="17" borderId="0" xfId="0" applyFont="1" applyFill="1" applyBorder="1" applyAlignment="1">
      <alignment horizontal="left" vertical="center" wrapText="1"/>
    </xf>
    <xf numFmtId="49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44" fontId="20" fillId="0" borderId="19" xfId="436" applyNumberFormat="1" applyFont="1" applyFill="1" applyBorder="1" applyAlignment="1">
      <alignment vertical="center"/>
    </xf>
    <xf numFmtId="44" fontId="20" fillId="0" borderId="19" xfId="0" applyNumberFormat="1" applyFont="1" applyFill="1" applyBorder="1" applyAlignment="1">
      <alignment vertical="center"/>
    </xf>
    <xf numFmtId="10" fontId="20" fillId="0" borderId="70" xfId="1" applyNumberFormat="1" applyFont="1" applyFill="1" applyBorder="1" applyAlignment="1">
      <alignment vertical="center"/>
    </xf>
    <xf numFmtId="0" fontId="22" fillId="24" borderId="15" xfId="0" applyFont="1" applyFill="1" applyBorder="1" applyAlignment="1">
      <alignment vertical="center"/>
    </xf>
    <xf numFmtId="10" fontId="22" fillId="24" borderId="15" xfId="1" applyNumberFormat="1" applyFont="1" applyFill="1" applyBorder="1" applyAlignment="1">
      <alignment vertical="center"/>
    </xf>
    <xf numFmtId="0" fontId="20" fillId="17" borderId="28" xfId="0" applyFont="1" applyFill="1" applyBorder="1" applyAlignment="1">
      <alignment horizontal="left" vertical="center" wrapText="1"/>
    </xf>
    <xf numFmtId="0" fontId="22" fillId="0" borderId="33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49" fontId="20" fillId="0" borderId="48" xfId="0" applyNumberFormat="1" applyFont="1" applyBorder="1" applyAlignment="1">
      <alignment vertical="center"/>
    </xf>
    <xf numFmtId="0" fontId="20" fillId="0" borderId="48" xfId="0" applyNumberFormat="1" applyFont="1" applyBorder="1" applyAlignment="1">
      <alignment vertical="center"/>
    </xf>
    <xf numFmtId="0" fontId="20" fillId="0" borderId="53" xfId="0" applyNumberFormat="1" applyFont="1" applyBorder="1" applyAlignment="1">
      <alignment vertical="center"/>
    </xf>
    <xf numFmtId="49" fontId="20" fillId="0" borderId="46" xfId="0" applyNumberFormat="1" applyFont="1" applyBorder="1" applyAlignment="1">
      <alignment vertical="center"/>
    </xf>
    <xf numFmtId="0" fontId="20" fillId="0" borderId="46" xfId="0" applyNumberFormat="1" applyFont="1" applyBorder="1" applyAlignment="1">
      <alignment vertical="center"/>
    </xf>
    <xf numFmtId="0" fontId="20" fillId="0" borderId="49" xfId="0" applyNumberFormat="1" applyFont="1" applyBorder="1" applyAlignment="1">
      <alignment vertical="center"/>
    </xf>
    <xf numFmtId="49" fontId="20" fillId="0" borderId="62" xfId="0" applyNumberFormat="1" applyFont="1" applyBorder="1" applyAlignment="1">
      <alignment vertical="center"/>
    </xf>
    <xf numFmtId="0" fontId="20" fillId="0" borderId="62" xfId="0" applyNumberFormat="1" applyFont="1" applyBorder="1" applyAlignment="1">
      <alignment vertical="center"/>
    </xf>
    <xf numFmtId="0" fontId="20" fillId="0" borderId="63" xfId="0" applyNumberFormat="1" applyFont="1" applyBorder="1" applyAlignment="1">
      <alignment vertical="center"/>
    </xf>
    <xf numFmtId="49" fontId="20" fillId="0" borderId="47" xfId="0" applyNumberFormat="1" applyFont="1" applyBorder="1" applyAlignment="1">
      <alignment vertical="center"/>
    </xf>
    <xf numFmtId="0" fontId="20" fillId="0" borderId="47" xfId="0" applyNumberFormat="1" applyFont="1" applyBorder="1" applyAlignment="1">
      <alignment vertical="center" wrapText="1"/>
    </xf>
    <xf numFmtId="0" fontId="20" fillId="0" borderId="50" xfId="0" applyNumberFormat="1" applyFont="1" applyBorder="1" applyAlignment="1">
      <alignment vertical="center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7010000}"/>
    <cellStyle name="Separador de milhares 2 3" xfId="164" xr:uid="{00000000-0005-0000-0000-000068010000}"/>
    <cellStyle name="Separador de milhares 2 4" xfId="248" xr:uid="{00000000-0005-0000-0000-000069010000}"/>
    <cellStyle name="Separador de milhares 2 5" xfId="326" xr:uid="{00000000-0005-0000-0000-00006A010000}"/>
    <cellStyle name="Separador de milhares 2 6" xfId="411" xr:uid="{00000000-0005-0000-0000-00006B010000}"/>
    <cellStyle name="Separador de milhares 5" xfId="325" xr:uid="{00000000-0005-0000-0000-00006C010000}"/>
    <cellStyle name="Separador de milhares 6" xfId="410" xr:uid="{00000000-0005-0000-0000-00006D010000}"/>
    <cellStyle name="Texto de Aviso 2" xfId="75" xr:uid="{00000000-0005-0000-0000-00006E010000}"/>
    <cellStyle name="Texto de Aviso 2 2" xfId="76" xr:uid="{00000000-0005-0000-0000-00006F010000}"/>
    <cellStyle name="Texto de Aviso 2 3" xfId="166" xr:uid="{00000000-0005-0000-0000-000070010000}"/>
    <cellStyle name="Texto de Aviso 2 4" xfId="250" xr:uid="{00000000-0005-0000-0000-000071010000}"/>
    <cellStyle name="Texto de Aviso 2 5" xfId="328" xr:uid="{00000000-0005-0000-0000-000072010000}"/>
    <cellStyle name="Texto de Aviso 2 6" xfId="413" xr:uid="{00000000-0005-0000-0000-000073010000}"/>
    <cellStyle name="Texto de Aviso 3" xfId="165" xr:uid="{00000000-0005-0000-0000-000074010000}"/>
    <cellStyle name="Texto de Aviso 4" xfId="249" xr:uid="{00000000-0005-0000-0000-000075010000}"/>
    <cellStyle name="Texto de Aviso 5" xfId="327" xr:uid="{00000000-0005-0000-0000-000076010000}"/>
    <cellStyle name="Texto de Aviso 6" xfId="412" xr:uid="{00000000-0005-0000-0000-000077010000}"/>
    <cellStyle name="Texto Explicativo 2" xfId="77" xr:uid="{00000000-0005-0000-0000-000078010000}"/>
    <cellStyle name="Texto Explicativo 2 2" xfId="78" xr:uid="{00000000-0005-0000-0000-000079010000}"/>
    <cellStyle name="Texto Explicativo 2 3" xfId="168" xr:uid="{00000000-0005-0000-0000-00007A010000}"/>
    <cellStyle name="Texto Explicativo 2 4" xfId="252" xr:uid="{00000000-0005-0000-0000-00007B010000}"/>
    <cellStyle name="Texto Explicativo 2 5" xfId="330" xr:uid="{00000000-0005-0000-0000-00007C010000}"/>
    <cellStyle name="Texto Explicativo 2 6" xfId="415" xr:uid="{00000000-0005-0000-0000-00007D010000}"/>
    <cellStyle name="Texto Explicativo 3" xfId="167" xr:uid="{00000000-0005-0000-0000-00007E010000}"/>
    <cellStyle name="Texto Explicativo 4" xfId="251" xr:uid="{00000000-0005-0000-0000-00007F010000}"/>
    <cellStyle name="Texto Explicativo 5" xfId="329" xr:uid="{00000000-0005-0000-0000-000080010000}"/>
    <cellStyle name="Texto Explicativo 6" xfId="414" xr:uid="{00000000-0005-0000-0000-000081010000}"/>
    <cellStyle name="Título 1 2" xfId="79" xr:uid="{00000000-0005-0000-0000-000082010000}"/>
    <cellStyle name="Título 1 2 2" xfId="80" xr:uid="{00000000-0005-0000-0000-000083010000}"/>
    <cellStyle name="Título 1 2 3" xfId="170" xr:uid="{00000000-0005-0000-0000-000084010000}"/>
    <cellStyle name="Título 1 2 4" xfId="254" xr:uid="{00000000-0005-0000-0000-000085010000}"/>
    <cellStyle name="Título 1 2 5" xfId="332" xr:uid="{00000000-0005-0000-0000-000086010000}"/>
    <cellStyle name="Título 1 2 6" xfId="417" xr:uid="{00000000-0005-0000-0000-000087010000}"/>
    <cellStyle name="Título 1 3" xfId="169" xr:uid="{00000000-0005-0000-0000-000088010000}"/>
    <cellStyle name="Título 1 4" xfId="253" xr:uid="{00000000-0005-0000-0000-000089010000}"/>
    <cellStyle name="Título 1 5" xfId="331" xr:uid="{00000000-0005-0000-0000-00008A010000}"/>
    <cellStyle name="Título 1 6" xfId="416" xr:uid="{00000000-0005-0000-0000-00008B010000}"/>
    <cellStyle name="Título 2 2" xfId="81" xr:uid="{00000000-0005-0000-0000-00008C010000}"/>
    <cellStyle name="Título 2 2 2" xfId="82" xr:uid="{00000000-0005-0000-0000-00008D010000}"/>
    <cellStyle name="Título 2 2 3" xfId="172" xr:uid="{00000000-0005-0000-0000-00008E010000}"/>
    <cellStyle name="Título 2 2 4" xfId="256" xr:uid="{00000000-0005-0000-0000-00008F010000}"/>
    <cellStyle name="Título 2 2 5" xfId="334" xr:uid="{00000000-0005-0000-0000-000090010000}"/>
    <cellStyle name="Título 2 2 6" xfId="419" xr:uid="{00000000-0005-0000-0000-000091010000}"/>
    <cellStyle name="Título 2 3" xfId="171" xr:uid="{00000000-0005-0000-0000-000092010000}"/>
    <cellStyle name="Título 2 4" xfId="255" xr:uid="{00000000-0005-0000-0000-000093010000}"/>
    <cellStyle name="Título 2 5" xfId="333" xr:uid="{00000000-0005-0000-0000-000094010000}"/>
    <cellStyle name="Título 2 6" xfId="418" xr:uid="{00000000-0005-0000-0000-000095010000}"/>
    <cellStyle name="Título 3 2" xfId="83" xr:uid="{00000000-0005-0000-0000-000096010000}"/>
    <cellStyle name="Título 3 2 2" xfId="84" xr:uid="{00000000-0005-0000-0000-000097010000}"/>
    <cellStyle name="Título 3 2 3" xfId="174" xr:uid="{00000000-0005-0000-0000-000098010000}"/>
    <cellStyle name="Título 3 2 4" xfId="258" xr:uid="{00000000-0005-0000-0000-000099010000}"/>
    <cellStyle name="Título 3 2 5" xfId="336" xr:uid="{00000000-0005-0000-0000-00009A010000}"/>
    <cellStyle name="Título 3 2 6" xfId="421" xr:uid="{00000000-0005-0000-0000-00009B010000}"/>
    <cellStyle name="Título 3 3" xfId="173" xr:uid="{00000000-0005-0000-0000-00009C010000}"/>
    <cellStyle name="Título 3 4" xfId="257" xr:uid="{00000000-0005-0000-0000-00009D010000}"/>
    <cellStyle name="Título 3 5" xfId="335" xr:uid="{00000000-0005-0000-0000-00009E010000}"/>
    <cellStyle name="Título 3 6" xfId="420" xr:uid="{00000000-0005-0000-0000-00009F010000}"/>
    <cellStyle name="Título 4 2" xfId="85" xr:uid="{00000000-0005-0000-0000-0000A0010000}"/>
    <cellStyle name="Título 4 2 2" xfId="86" xr:uid="{00000000-0005-0000-0000-0000A1010000}"/>
    <cellStyle name="Título 4 2 3" xfId="176" xr:uid="{00000000-0005-0000-0000-0000A2010000}"/>
    <cellStyle name="Título 4 2 4" xfId="260" xr:uid="{00000000-0005-0000-0000-0000A3010000}"/>
    <cellStyle name="Título 4 2 5" xfId="338" xr:uid="{00000000-0005-0000-0000-0000A4010000}"/>
    <cellStyle name="Título 4 2 6" xfId="423" xr:uid="{00000000-0005-0000-0000-0000A5010000}"/>
    <cellStyle name="Título 4 3" xfId="175" xr:uid="{00000000-0005-0000-0000-0000A6010000}"/>
    <cellStyle name="Título 4 4" xfId="259" xr:uid="{00000000-0005-0000-0000-0000A7010000}"/>
    <cellStyle name="Título 4 5" xfId="337" xr:uid="{00000000-0005-0000-0000-0000A8010000}"/>
    <cellStyle name="Título 4 6" xfId="422" xr:uid="{00000000-0005-0000-0000-0000A9010000}"/>
    <cellStyle name="Título 5" xfId="87" xr:uid="{00000000-0005-0000-0000-0000AA010000}"/>
    <cellStyle name="Total 2" xfId="88" xr:uid="{00000000-0005-0000-0000-0000AB010000}"/>
    <cellStyle name="Total 2 2" xfId="89" xr:uid="{00000000-0005-0000-0000-0000AC010000}"/>
    <cellStyle name="Total 2 3" xfId="179" xr:uid="{00000000-0005-0000-0000-0000AD010000}"/>
    <cellStyle name="Total 2 4" xfId="263" xr:uid="{00000000-0005-0000-0000-0000AE010000}"/>
    <cellStyle name="Total 2 5" xfId="340" xr:uid="{00000000-0005-0000-0000-0000AF010000}"/>
    <cellStyle name="Total 2 6" xfId="425" xr:uid="{00000000-0005-0000-0000-0000B0010000}"/>
    <cellStyle name="Total 3" xfId="178" xr:uid="{00000000-0005-0000-0000-0000B1010000}"/>
    <cellStyle name="Total 4" xfId="262" xr:uid="{00000000-0005-0000-0000-0000B2010000}"/>
    <cellStyle name="Total 5" xfId="339" xr:uid="{00000000-0005-0000-0000-0000B3010000}"/>
    <cellStyle name="Total 6" xfId="424" xr:uid="{00000000-0005-0000-0000-0000B4010000}"/>
    <cellStyle name="Vírgula" xfId="436" builtinId="3"/>
    <cellStyle name="Vírgula 2" xfId="90" xr:uid="{00000000-0005-0000-0000-0000B5010000}"/>
  </cellStyles>
  <dxfs count="5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161926</xdr:colOff>
      <xdr:row>3</xdr:row>
      <xdr:rowOff>28575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2</xdr:row>
      <xdr:rowOff>123825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CICLOVIA%20-%20OUT2019/Volume%20III%20-%20Documenta&#231;&#227;o%20T&#233;cnica%20e%20financeira/1_Planilha%20Multipla/LEOPA-CICL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FINISA%20-%20OUT2019/OR&#199;A/Or&#231;2019/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</sheetPr>
  <dimension ref="A1:P335"/>
  <sheetViews>
    <sheetView view="pageBreakPreview" topLeftCell="A306" zoomScaleNormal="100" zoomScaleSheetLayoutView="100" workbookViewId="0">
      <selection activeCell="G4" sqref="G4"/>
    </sheetView>
  </sheetViews>
  <sheetFormatPr defaultColWidth="9.140625" defaultRowHeight="11.25" outlineLevelRow="1" x14ac:dyDescent="0.25"/>
  <cols>
    <col min="1" max="1" width="10" style="45" customWidth="1"/>
    <col min="2" max="2" width="10" style="47" bestFit="1" customWidth="1"/>
    <col min="3" max="3" width="57.5703125" style="45" customWidth="1"/>
    <col min="4" max="4" width="7.85546875" style="45" customWidth="1"/>
    <col min="5" max="5" width="10.7109375" style="48" bestFit="1" customWidth="1"/>
    <col min="6" max="6" width="13.140625" style="49" bestFit="1" customWidth="1"/>
    <col min="7" max="7" width="13" style="48" customWidth="1"/>
    <col min="8" max="8" width="16.28515625" style="45" bestFit="1" customWidth="1"/>
    <col min="9" max="9" width="9.28515625" style="45" customWidth="1"/>
    <col min="10" max="12" width="9.42578125" style="45" hidden="1" customWidth="1"/>
    <col min="13" max="13" width="13.140625" style="45" hidden="1" customWidth="1"/>
    <col min="14" max="14" width="14.85546875" style="45" hidden="1" customWidth="1"/>
    <col min="15" max="15" width="13.140625" style="45" hidden="1" customWidth="1"/>
    <col min="16" max="16384" width="9.140625" style="45"/>
  </cols>
  <sheetData>
    <row r="1" spans="1:15" ht="29.25" customHeight="1" x14ac:dyDescent="0.25">
      <c r="A1" s="248"/>
      <c r="B1" s="249"/>
      <c r="C1" s="255" t="s">
        <v>627</v>
      </c>
      <c r="D1" s="255"/>
      <c r="E1" s="255"/>
      <c r="F1" s="255"/>
      <c r="G1" s="255"/>
      <c r="H1" s="255"/>
      <c r="I1" s="50"/>
      <c r="J1" s="3"/>
      <c r="K1" s="3"/>
      <c r="L1" s="3"/>
      <c r="M1" s="3"/>
      <c r="N1" s="3"/>
      <c r="O1" s="4"/>
    </row>
    <row r="2" spans="1:15" ht="17.25" customHeight="1" x14ac:dyDescent="0.25">
      <c r="A2" s="250"/>
      <c r="B2" s="251"/>
      <c r="C2" s="247" t="s">
        <v>626</v>
      </c>
      <c r="D2" s="247"/>
      <c r="E2" s="247"/>
      <c r="F2" s="247"/>
      <c r="G2" s="6" t="s">
        <v>84</v>
      </c>
      <c r="H2" s="7"/>
      <c r="I2" s="51"/>
      <c r="J2" s="7"/>
      <c r="K2" s="7"/>
      <c r="L2" s="7"/>
      <c r="M2" s="7"/>
      <c r="N2" s="7"/>
      <c r="O2" s="8"/>
    </row>
    <row r="3" spans="1:15" ht="17.25" customHeight="1" x14ac:dyDescent="0.25">
      <c r="A3" s="250"/>
      <c r="B3" s="251"/>
      <c r="C3" s="259" t="s">
        <v>83</v>
      </c>
      <c r="D3" s="259"/>
      <c r="E3" s="259"/>
      <c r="F3" s="259"/>
      <c r="G3" s="6" t="s">
        <v>85</v>
      </c>
      <c r="H3" s="7"/>
      <c r="I3" s="51"/>
      <c r="J3" s="7"/>
      <c r="K3" s="7"/>
      <c r="L3" s="7"/>
      <c r="M3" s="7"/>
      <c r="N3" s="7"/>
      <c r="O3" s="8"/>
    </row>
    <row r="4" spans="1:15" ht="17.25" customHeight="1" thickBot="1" x14ac:dyDescent="0.3">
      <c r="A4" s="252"/>
      <c r="B4" s="253"/>
      <c r="C4" s="266"/>
      <c r="D4" s="266"/>
      <c r="E4" s="266"/>
      <c r="F4" s="266"/>
      <c r="G4" s="52" t="s">
        <v>70</v>
      </c>
      <c r="H4" s="53"/>
      <c r="I4" s="54"/>
      <c r="J4" s="9"/>
      <c r="K4" s="9"/>
      <c r="L4" s="9"/>
      <c r="M4" s="9"/>
      <c r="N4" s="9"/>
      <c r="O4" s="10"/>
    </row>
    <row r="5" spans="1:15" ht="17.25" customHeight="1" x14ac:dyDescent="0.25">
      <c r="A5" s="241" t="s">
        <v>14</v>
      </c>
      <c r="B5" s="242"/>
      <c r="C5" s="242"/>
      <c r="D5" s="242"/>
      <c r="E5" s="242"/>
      <c r="F5" s="242"/>
      <c r="G5" s="242"/>
      <c r="H5" s="242"/>
      <c r="I5" s="243"/>
      <c r="J5" s="254" t="s">
        <v>27</v>
      </c>
      <c r="K5" s="239"/>
      <c r="L5" s="239"/>
      <c r="M5" s="40" t="s">
        <v>30</v>
      </c>
      <c r="N5" s="41"/>
      <c r="O5" s="42"/>
    </row>
    <row r="6" spans="1:15" ht="12" thickBot="1" x14ac:dyDescent="0.3">
      <c r="A6" s="244"/>
      <c r="B6" s="245"/>
      <c r="C6" s="245"/>
      <c r="D6" s="245"/>
      <c r="E6" s="245"/>
      <c r="F6" s="245"/>
      <c r="G6" s="245"/>
      <c r="H6" s="245"/>
      <c r="I6" s="246"/>
      <c r="J6" s="254" t="s">
        <v>25</v>
      </c>
      <c r="K6" s="239"/>
      <c r="L6" s="240"/>
      <c r="M6" s="238" t="s">
        <v>26</v>
      </c>
      <c r="N6" s="239"/>
      <c r="O6" s="240"/>
    </row>
    <row r="7" spans="1:15" s="46" customFormat="1" ht="34.5" thickBot="1" x14ac:dyDescent="0.3">
      <c r="A7" s="56" t="s">
        <v>15</v>
      </c>
      <c r="B7" s="57" t="s">
        <v>16</v>
      </c>
      <c r="C7" s="58" t="s">
        <v>17</v>
      </c>
      <c r="D7" s="58" t="s">
        <v>9</v>
      </c>
      <c r="E7" s="143" t="s">
        <v>28</v>
      </c>
      <c r="F7" s="59" t="s">
        <v>18</v>
      </c>
      <c r="G7" s="59" t="s">
        <v>21</v>
      </c>
      <c r="H7" s="186" t="s">
        <v>19</v>
      </c>
      <c r="I7" s="60" t="s">
        <v>20</v>
      </c>
      <c r="J7" s="55" t="s">
        <v>22</v>
      </c>
      <c r="K7" s="43" t="s">
        <v>23</v>
      </c>
      <c r="L7" s="43" t="s">
        <v>24</v>
      </c>
      <c r="M7" s="43" t="s">
        <v>22</v>
      </c>
      <c r="N7" s="43" t="s">
        <v>23</v>
      </c>
      <c r="O7" s="43" t="s">
        <v>24</v>
      </c>
    </row>
    <row r="8" spans="1:15" s="46" customFormat="1" ht="45" x14ac:dyDescent="0.25">
      <c r="A8" s="79"/>
      <c r="B8" s="80"/>
      <c r="C8" s="81" t="s">
        <v>625</v>
      </c>
      <c r="D8" s="82"/>
      <c r="E8" s="83"/>
      <c r="F8" s="84"/>
      <c r="G8" s="85"/>
      <c r="H8" s="158"/>
      <c r="I8" s="86"/>
      <c r="J8" s="73"/>
      <c r="K8" s="63" t="e">
        <f>N8/$H$8</f>
        <v>#REF!</v>
      </c>
      <c r="L8" s="64"/>
      <c r="M8" s="65"/>
      <c r="N8" s="65" t="e">
        <f>TRUNC(SUM(N11:N73),2)</f>
        <v>#REF!</v>
      </c>
      <c r="O8" s="65"/>
    </row>
    <row r="9" spans="1:15" s="46" customFormat="1" ht="33.950000000000003" customHeight="1" x14ac:dyDescent="0.25">
      <c r="A9" s="177" t="s">
        <v>6</v>
      </c>
      <c r="B9" s="178"/>
      <c r="C9" s="179" t="s">
        <v>86</v>
      </c>
      <c r="D9" s="180" t="s">
        <v>92</v>
      </c>
      <c r="E9" s="181">
        <v>0</v>
      </c>
      <c r="F9" s="182"/>
      <c r="G9" s="183"/>
      <c r="H9" s="184"/>
      <c r="I9" s="185"/>
      <c r="J9" s="74"/>
      <c r="K9" s="66"/>
      <c r="L9" s="61"/>
      <c r="M9" s="62"/>
      <c r="N9" s="62"/>
      <c r="O9" s="62"/>
    </row>
    <row r="10" spans="1:15" s="46" customFormat="1" outlineLevel="1" x14ac:dyDescent="0.25">
      <c r="A10" s="87" t="s">
        <v>7</v>
      </c>
      <c r="B10" s="38"/>
      <c r="C10" s="32" t="s">
        <v>1</v>
      </c>
      <c r="D10" s="33" t="s">
        <v>92</v>
      </c>
      <c r="E10" s="34">
        <v>0</v>
      </c>
      <c r="F10" s="139"/>
      <c r="G10" s="144"/>
      <c r="H10" s="28"/>
      <c r="I10" s="88"/>
      <c r="J10" s="75"/>
      <c r="K10" s="35"/>
      <c r="L10" s="36"/>
      <c r="M10" s="28"/>
      <c r="N10" s="28"/>
      <c r="O10" s="28"/>
    </row>
    <row r="11" spans="1:15" outlineLevel="1" x14ac:dyDescent="0.25">
      <c r="A11" s="89" t="s">
        <v>93</v>
      </c>
      <c r="B11" s="31" t="s">
        <v>94</v>
      </c>
      <c r="C11" s="1" t="s">
        <v>87</v>
      </c>
      <c r="D11" s="2" t="s">
        <v>9</v>
      </c>
      <c r="E11" s="18">
        <v>1</v>
      </c>
      <c r="F11" s="140"/>
      <c r="G11" s="140"/>
      <c r="H11" s="140"/>
      <c r="I11" s="90"/>
      <c r="J11" s="76">
        <v>0</v>
      </c>
      <c r="K11" s="21">
        <f>E11</f>
        <v>1</v>
      </c>
      <c r="L11" s="13">
        <f t="shared" ref="L11:L73" si="0">K11+J11</f>
        <v>1</v>
      </c>
      <c r="M11" s="20">
        <v>0</v>
      </c>
      <c r="N11" s="20">
        <f>TRUNC(K11*G11,2)</f>
        <v>0</v>
      </c>
      <c r="O11" s="20">
        <f t="shared" ref="O11:O71" si="1">N11+M11</f>
        <v>0</v>
      </c>
    </row>
    <row r="12" spans="1:15" outlineLevel="1" x14ac:dyDescent="0.25">
      <c r="A12" s="124" t="s">
        <v>95</v>
      </c>
      <c r="B12" s="125" t="s">
        <v>96</v>
      </c>
      <c r="C12" s="126" t="s">
        <v>88</v>
      </c>
      <c r="D12" s="127" t="s">
        <v>97</v>
      </c>
      <c r="E12" s="128">
        <v>10</v>
      </c>
      <c r="F12" s="141"/>
      <c r="G12" s="140"/>
      <c r="H12" s="140"/>
      <c r="I12" s="90"/>
      <c r="J12" s="130">
        <v>0</v>
      </c>
      <c r="K12" s="134">
        <f>E12</f>
        <v>10</v>
      </c>
      <c r="L12" s="132">
        <f t="shared" si="0"/>
        <v>10</v>
      </c>
      <c r="M12" s="133">
        <v>0</v>
      </c>
      <c r="N12" s="133">
        <f>TRUNC(K12*G12,2)</f>
        <v>0</v>
      </c>
      <c r="O12" s="133">
        <f t="shared" si="1"/>
        <v>0</v>
      </c>
    </row>
    <row r="13" spans="1:15" ht="22.5" outlineLevel="1" x14ac:dyDescent="0.25">
      <c r="A13" s="124" t="s">
        <v>98</v>
      </c>
      <c r="B13" s="125" t="s">
        <v>99</v>
      </c>
      <c r="C13" s="126" t="s">
        <v>89</v>
      </c>
      <c r="D13" s="127" t="s">
        <v>9</v>
      </c>
      <c r="E13" s="128">
        <v>20</v>
      </c>
      <c r="F13" s="142"/>
      <c r="G13" s="146"/>
      <c r="H13" s="123"/>
      <c r="I13" s="122"/>
      <c r="J13" s="130"/>
      <c r="K13" s="131"/>
      <c r="L13" s="132"/>
      <c r="M13" s="133"/>
      <c r="N13" s="133"/>
      <c r="O13" s="133"/>
    </row>
    <row r="14" spans="1:15" s="46" customFormat="1" ht="22.5" outlineLevel="1" x14ac:dyDescent="0.25">
      <c r="A14" s="124" t="s">
        <v>100</v>
      </c>
      <c r="B14" s="125" t="s">
        <v>101</v>
      </c>
      <c r="C14" s="126" t="s">
        <v>90</v>
      </c>
      <c r="D14" s="127" t="s">
        <v>102</v>
      </c>
      <c r="E14" s="128">
        <v>240</v>
      </c>
      <c r="F14" s="141"/>
      <c r="G14" s="141"/>
      <c r="H14" s="141"/>
      <c r="I14" s="129"/>
      <c r="J14" s="172">
        <v>0</v>
      </c>
      <c r="K14" s="173" t="e">
        <f>#REF!</f>
        <v>#REF!</v>
      </c>
      <c r="L14" s="174" t="e">
        <f t="shared" si="0"/>
        <v>#REF!</v>
      </c>
      <c r="M14" s="123">
        <v>0</v>
      </c>
      <c r="N14" s="123" t="e">
        <f>TRUNC(K14*G14,2)</f>
        <v>#REF!</v>
      </c>
      <c r="O14" s="123" t="e">
        <f t="shared" si="1"/>
        <v>#REF!</v>
      </c>
    </row>
    <row r="15" spans="1:15" s="46" customFormat="1" outlineLevel="1" x14ac:dyDescent="0.25">
      <c r="A15" s="124" t="s">
        <v>103</v>
      </c>
      <c r="B15" s="125" t="s">
        <v>104</v>
      </c>
      <c r="C15" s="126" t="s">
        <v>91</v>
      </c>
      <c r="D15" s="127" t="s">
        <v>9</v>
      </c>
      <c r="E15" s="128">
        <v>24</v>
      </c>
      <c r="F15" s="142"/>
      <c r="G15" s="146"/>
      <c r="H15" s="123"/>
      <c r="I15" s="122"/>
      <c r="J15" s="172"/>
      <c r="K15" s="175"/>
      <c r="L15" s="174"/>
      <c r="M15" s="123"/>
      <c r="N15" s="123"/>
      <c r="O15" s="123"/>
    </row>
    <row r="16" spans="1:15" s="46" customFormat="1" ht="33.950000000000003" customHeight="1" outlineLevel="1" x14ac:dyDescent="0.25">
      <c r="A16" s="177" t="s">
        <v>40</v>
      </c>
      <c r="B16" s="178"/>
      <c r="C16" s="179" t="s">
        <v>105</v>
      </c>
      <c r="D16" s="180" t="s">
        <v>92</v>
      </c>
      <c r="E16" s="181">
        <v>0</v>
      </c>
      <c r="F16" s="182"/>
      <c r="G16" s="183"/>
      <c r="H16" s="184"/>
      <c r="I16" s="185"/>
      <c r="J16" s="172">
        <v>0</v>
      </c>
      <c r="K16" s="173">
        <f>E16*0.5</f>
        <v>0</v>
      </c>
      <c r="L16" s="174">
        <f t="shared" si="0"/>
        <v>0</v>
      </c>
      <c r="M16" s="123">
        <v>0</v>
      </c>
      <c r="N16" s="123">
        <f>TRUNC(K16*G16,2)</f>
        <v>0</v>
      </c>
      <c r="O16" s="123">
        <f t="shared" si="1"/>
        <v>0</v>
      </c>
    </row>
    <row r="17" spans="1:15" s="46" customFormat="1" outlineLevel="1" x14ac:dyDescent="0.25">
      <c r="A17" s="87" t="s">
        <v>41</v>
      </c>
      <c r="B17" s="38"/>
      <c r="C17" s="32" t="s">
        <v>0</v>
      </c>
      <c r="D17" s="33" t="s">
        <v>92</v>
      </c>
      <c r="E17" s="34">
        <v>0</v>
      </c>
      <c r="F17" s="139"/>
      <c r="G17" s="144"/>
      <c r="H17" s="28"/>
      <c r="I17" s="88"/>
      <c r="J17" s="172">
        <v>0</v>
      </c>
      <c r="K17" s="173">
        <f>E17*0.5</f>
        <v>0</v>
      </c>
      <c r="L17" s="174">
        <f t="shared" si="0"/>
        <v>0</v>
      </c>
      <c r="M17" s="123">
        <v>0</v>
      </c>
      <c r="N17" s="123">
        <f t="shared" ref="N17:N18" si="2">TRUNC(K17*G17,2)</f>
        <v>0</v>
      </c>
      <c r="O17" s="123">
        <f t="shared" si="1"/>
        <v>0</v>
      </c>
    </row>
    <row r="18" spans="1:15" outlineLevel="1" x14ac:dyDescent="0.25">
      <c r="A18" s="124" t="s">
        <v>106</v>
      </c>
      <c r="B18" s="125" t="s">
        <v>107</v>
      </c>
      <c r="C18" s="126" t="s">
        <v>33</v>
      </c>
      <c r="D18" s="127" t="s">
        <v>8</v>
      </c>
      <c r="E18" s="128">
        <v>2.88</v>
      </c>
      <c r="F18" s="142"/>
      <c r="G18" s="146"/>
      <c r="H18" s="123"/>
      <c r="I18" s="122"/>
      <c r="J18" s="76">
        <v>0</v>
      </c>
      <c r="K18" s="21">
        <f>E18*0.5</f>
        <v>1.44</v>
      </c>
      <c r="L18" s="13">
        <f t="shared" si="0"/>
        <v>1.44</v>
      </c>
      <c r="M18" s="20">
        <v>0</v>
      </c>
      <c r="N18" s="20">
        <f t="shared" si="2"/>
        <v>0</v>
      </c>
      <c r="O18" s="20">
        <f t="shared" si="1"/>
        <v>0</v>
      </c>
    </row>
    <row r="19" spans="1:15" ht="22.5" outlineLevel="1" x14ac:dyDescent="0.25">
      <c r="A19" s="124" t="s">
        <v>108</v>
      </c>
      <c r="B19" s="125" t="s">
        <v>109</v>
      </c>
      <c r="C19" s="126" t="s">
        <v>110</v>
      </c>
      <c r="D19" s="127" t="s">
        <v>8</v>
      </c>
      <c r="E19" s="128">
        <v>2143.0500000000002</v>
      </c>
      <c r="F19" s="141"/>
      <c r="G19" s="147"/>
      <c r="H19" s="133"/>
      <c r="I19" s="90"/>
      <c r="J19" s="130"/>
      <c r="K19" s="131"/>
      <c r="L19" s="132"/>
      <c r="M19" s="133"/>
      <c r="N19" s="133"/>
      <c r="O19" s="133"/>
    </row>
    <row r="20" spans="1:15" s="46" customFormat="1" outlineLevel="1" x14ac:dyDescent="0.25">
      <c r="A20" s="87" t="s">
        <v>42</v>
      </c>
      <c r="B20" s="38"/>
      <c r="C20" s="32" t="s">
        <v>111</v>
      </c>
      <c r="D20" s="33" t="s">
        <v>92</v>
      </c>
      <c r="E20" s="34"/>
      <c r="F20" s="139"/>
      <c r="G20" s="144"/>
      <c r="H20" s="28"/>
      <c r="I20" s="88"/>
      <c r="J20" s="77"/>
      <c r="K20" s="17"/>
      <c r="L20" s="16"/>
      <c r="M20" s="19"/>
      <c r="N20" s="19"/>
      <c r="O20" s="19"/>
    </row>
    <row r="21" spans="1:15" ht="22.5" outlineLevel="1" x14ac:dyDescent="0.25">
      <c r="A21" s="89" t="s">
        <v>112</v>
      </c>
      <c r="B21" s="31" t="s">
        <v>113</v>
      </c>
      <c r="C21" s="1" t="s">
        <v>114</v>
      </c>
      <c r="D21" s="2" t="s">
        <v>13</v>
      </c>
      <c r="E21" s="18">
        <v>1</v>
      </c>
      <c r="F21" s="140"/>
      <c r="G21" s="145"/>
      <c r="H21" s="20"/>
      <c r="I21" s="90"/>
      <c r="J21" s="76">
        <v>0</v>
      </c>
      <c r="K21" s="15"/>
      <c r="L21" s="13">
        <f t="shared" si="0"/>
        <v>0</v>
      </c>
      <c r="M21" s="20">
        <v>0</v>
      </c>
      <c r="N21" s="20">
        <f t="shared" ref="N21:N55" si="3">TRUNC(K21*G21,2)</f>
        <v>0</v>
      </c>
      <c r="O21" s="20">
        <f t="shared" si="1"/>
        <v>0</v>
      </c>
    </row>
    <row r="22" spans="1:15" ht="33.75" outlineLevel="1" x14ac:dyDescent="0.25">
      <c r="A22" s="124" t="s">
        <v>115</v>
      </c>
      <c r="B22" s="125" t="s">
        <v>2</v>
      </c>
      <c r="C22" s="126" t="s">
        <v>116</v>
      </c>
      <c r="D22" s="127" t="s">
        <v>11</v>
      </c>
      <c r="E22" s="128">
        <v>11.1</v>
      </c>
      <c r="F22" s="142"/>
      <c r="G22" s="146"/>
      <c r="H22" s="123"/>
      <c r="I22" s="122"/>
      <c r="J22" s="76">
        <v>0</v>
      </c>
      <c r="K22" s="15"/>
      <c r="L22" s="13">
        <f t="shared" si="0"/>
        <v>0</v>
      </c>
      <c r="M22" s="20">
        <v>0</v>
      </c>
      <c r="N22" s="20">
        <f t="shared" si="3"/>
        <v>0</v>
      </c>
      <c r="O22" s="20">
        <f t="shared" si="1"/>
        <v>0</v>
      </c>
    </row>
    <row r="23" spans="1:15" s="46" customFormat="1" ht="22.5" outlineLevel="1" x14ac:dyDescent="0.25">
      <c r="A23" s="87" t="s">
        <v>43</v>
      </c>
      <c r="B23" s="38"/>
      <c r="C23" s="32" t="s">
        <v>117</v>
      </c>
      <c r="D23" s="33" t="s">
        <v>92</v>
      </c>
      <c r="E23" s="34"/>
      <c r="F23" s="139"/>
      <c r="G23" s="144"/>
      <c r="H23" s="28"/>
      <c r="I23" s="88"/>
      <c r="J23" s="77">
        <v>0</v>
      </c>
      <c r="K23" s="176"/>
      <c r="L23" s="16">
        <f t="shared" si="0"/>
        <v>0</v>
      </c>
      <c r="M23" s="19">
        <v>0</v>
      </c>
      <c r="N23" s="19">
        <f t="shared" si="3"/>
        <v>0</v>
      </c>
      <c r="O23" s="19">
        <f t="shared" si="1"/>
        <v>0</v>
      </c>
    </row>
    <row r="24" spans="1:15" outlineLevel="1" x14ac:dyDescent="0.25">
      <c r="A24" s="89" t="s">
        <v>118</v>
      </c>
      <c r="B24" s="31" t="s">
        <v>119</v>
      </c>
      <c r="C24" s="1" t="s">
        <v>61</v>
      </c>
      <c r="D24" s="2" t="s">
        <v>12</v>
      </c>
      <c r="E24" s="18">
        <v>6</v>
      </c>
      <c r="F24" s="140"/>
      <c r="G24" s="145"/>
      <c r="H24" s="20"/>
      <c r="I24" s="90"/>
      <c r="J24" s="76"/>
      <c r="K24" s="14"/>
      <c r="L24" s="13"/>
      <c r="M24" s="20"/>
      <c r="N24" s="20"/>
      <c r="O24" s="20"/>
    </row>
    <row r="25" spans="1:15" ht="33.75" outlineLevel="1" x14ac:dyDescent="0.25">
      <c r="A25" s="89" t="s">
        <v>120</v>
      </c>
      <c r="B25" s="31" t="s">
        <v>2</v>
      </c>
      <c r="C25" s="1" t="s">
        <v>116</v>
      </c>
      <c r="D25" s="2" t="s">
        <v>11</v>
      </c>
      <c r="E25" s="18">
        <v>6.660000000000001</v>
      </c>
      <c r="F25" s="140"/>
      <c r="G25" s="145"/>
      <c r="H25" s="20"/>
      <c r="I25" s="90"/>
      <c r="J25" s="76">
        <v>0</v>
      </c>
      <c r="K25" s="15"/>
      <c r="L25" s="13">
        <f t="shared" si="0"/>
        <v>0</v>
      </c>
      <c r="M25" s="20">
        <v>0</v>
      </c>
      <c r="N25" s="20">
        <f t="shared" si="3"/>
        <v>0</v>
      </c>
      <c r="O25" s="20">
        <f t="shared" si="1"/>
        <v>0</v>
      </c>
    </row>
    <row r="26" spans="1:15" ht="22.5" outlineLevel="1" x14ac:dyDescent="0.25">
      <c r="A26" s="89" t="s">
        <v>121</v>
      </c>
      <c r="B26" s="31" t="s">
        <v>122</v>
      </c>
      <c r="C26" s="1" t="s">
        <v>123</v>
      </c>
      <c r="D26" s="2" t="s">
        <v>36</v>
      </c>
      <c r="E26" s="18">
        <v>3</v>
      </c>
      <c r="F26" s="140"/>
      <c r="G26" s="145"/>
      <c r="H26" s="20"/>
      <c r="I26" s="90"/>
      <c r="J26" s="76">
        <v>0</v>
      </c>
      <c r="K26" s="15"/>
      <c r="L26" s="13">
        <f t="shared" si="0"/>
        <v>0</v>
      </c>
      <c r="M26" s="20">
        <v>0</v>
      </c>
      <c r="N26" s="20">
        <f t="shared" ref="N26" si="4">K26*G26</f>
        <v>0</v>
      </c>
      <c r="O26" s="20">
        <f t="shared" si="1"/>
        <v>0</v>
      </c>
    </row>
    <row r="27" spans="1:15" s="46" customFormat="1" outlineLevel="1" x14ac:dyDescent="0.25">
      <c r="A27" s="87" t="s">
        <v>44</v>
      </c>
      <c r="B27" s="38"/>
      <c r="C27" s="32" t="s">
        <v>124</v>
      </c>
      <c r="D27" s="33" t="s">
        <v>92</v>
      </c>
      <c r="E27" s="34"/>
      <c r="F27" s="139"/>
      <c r="G27" s="144"/>
      <c r="H27" s="28"/>
      <c r="I27" s="88"/>
      <c r="J27" s="77">
        <v>0</v>
      </c>
      <c r="K27" s="136"/>
      <c r="L27" s="16">
        <f t="shared" si="0"/>
        <v>0</v>
      </c>
      <c r="M27" s="19">
        <v>0</v>
      </c>
      <c r="N27" s="19">
        <f t="shared" si="3"/>
        <v>0</v>
      </c>
      <c r="O27" s="19">
        <f t="shared" si="1"/>
        <v>0</v>
      </c>
    </row>
    <row r="28" spans="1:15" s="46" customFormat="1" outlineLevel="1" x14ac:dyDescent="0.25">
      <c r="A28" s="87" t="s">
        <v>78</v>
      </c>
      <c r="B28" s="38"/>
      <c r="C28" s="32" t="s">
        <v>125</v>
      </c>
      <c r="D28" s="33" t="s">
        <v>92</v>
      </c>
      <c r="E28" s="34"/>
      <c r="F28" s="139"/>
      <c r="G28" s="144"/>
      <c r="H28" s="28"/>
      <c r="I28" s="88"/>
      <c r="J28" s="77">
        <v>0</v>
      </c>
      <c r="K28" s="136"/>
      <c r="L28" s="16">
        <f t="shared" si="0"/>
        <v>0</v>
      </c>
      <c r="M28" s="19">
        <v>0</v>
      </c>
      <c r="N28" s="19">
        <f t="shared" si="3"/>
        <v>0</v>
      </c>
      <c r="O28" s="19">
        <f t="shared" si="1"/>
        <v>0</v>
      </c>
    </row>
    <row r="29" spans="1:15" ht="33.75" outlineLevel="1" x14ac:dyDescent="0.25">
      <c r="A29" s="89" t="s">
        <v>126</v>
      </c>
      <c r="B29" s="31" t="s">
        <v>127</v>
      </c>
      <c r="C29" s="1" t="s">
        <v>128</v>
      </c>
      <c r="D29" s="2" t="s">
        <v>129</v>
      </c>
      <c r="E29" s="18">
        <v>21</v>
      </c>
      <c r="F29" s="140"/>
      <c r="G29" s="145"/>
      <c r="H29" s="20"/>
      <c r="I29" s="90"/>
      <c r="J29" s="76">
        <v>0</v>
      </c>
      <c r="K29" s="15"/>
      <c r="L29" s="13">
        <f t="shared" si="0"/>
        <v>0</v>
      </c>
      <c r="M29" s="20">
        <v>0</v>
      </c>
      <c r="N29" s="20">
        <f t="shared" si="3"/>
        <v>0</v>
      </c>
      <c r="O29" s="20">
        <f t="shared" si="1"/>
        <v>0</v>
      </c>
    </row>
    <row r="30" spans="1:15" ht="33.75" outlineLevel="1" x14ac:dyDescent="0.25">
      <c r="A30" s="89" t="s">
        <v>130</v>
      </c>
      <c r="B30" s="31" t="s">
        <v>2</v>
      </c>
      <c r="C30" s="1" t="s">
        <v>116</v>
      </c>
      <c r="D30" s="2" t="s">
        <v>11</v>
      </c>
      <c r="E30" s="18">
        <v>228.78450000000001</v>
      </c>
      <c r="F30" s="140"/>
      <c r="G30" s="145"/>
      <c r="H30" s="20"/>
      <c r="I30" s="90"/>
      <c r="J30" s="76">
        <v>0</v>
      </c>
      <c r="K30" s="15"/>
      <c r="L30" s="13">
        <f t="shared" si="0"/>
        <v>0</v>
      </c>
      <c r="M30" s="20">
        <v>0</v>
      </c>
      <c r="N30" s="20">
        <f t="shared" si="3"/>
        <v>0</v>
      </c>
      <c r="O30" s="20">
        <f t="shared" si="1"/>
        <v>0</v>
      </c>
    </row>
    <row r="31" spans="1:15" s="46" customFormat="1" ht="33.75" outlineLevel="1" x14ac:dyDescent="0.25">
      <c r="A31" s="89" t="s">
        <v>131</v>
      </c>
      <c r="B31" s="31" t="s">
        <v>4</v>
      </c>
      <c r="C31" s="1" t="s">
        <v>64</v>
      </c>
      <c r="D31" s="2" t="s">
        <v>10</v>
      </c>
      <c r="E31" s="18">
        <v>21</v>
      </c>
      <c r="F31" s="140"/>
      <c r="G31" s="145"/>
      <c r="H31" s="20"/>
      <c r="I31" s="90"/>
      <c r="J31" s="77"/>
      <c r="K31" s="17"/>
      <c r="L31" s="16"/>
      <c r="M31" s="19"/>
      <c r="N31" s="19"/>
      <c r="O31" s="19"/>
    </row>
    <row r="32" spans="1:15" ht="33.75" outlineLevel="1" x14ac:dyDescent="0.25">
      <c r="A32" s="124" t="s">
        <v>132</v>
      </c>
      <c r="B32" s="125" t="s">
        <v>2</v>
      </c>
      <c r="C32" s="126" t="s">
        <v>116</v>
      </c>
      <c r="D32" s="127" t="s">
        <v>11</v>
      </c>
      <c r="E32" s="128">
        <v>501.87689999999998</v>
      </c>
      <c r="F32" s="142"/>
      <c r="G32" s="146"/>
      <c r="H32" s="123"/>
      <c r="I32" s="122"/>
      <c r="J32" s="76">
        <v>0</v>
      </c>
      <c r="K32" s="21" t="e">
        <f>#REF!</f>
        <v>#REF!</v>
      </c>
      <c r="L32" s="13" t="e">
        <f t="shared" si="0"/>
        <v>#REF!</v>
      </c>
      <c r="M32" s="20">
        <v>0</v>
      </c>
      <c r="N32" s="20" t="e">
        <f t="shared" si="3"/>
        <v>#REF!</v>
      </c>
      <c r="O32" s="20" t="e">
        <f t="shared" si="1"/>
        <v>#REF!</v>
      </c>
    </row>
    <row r="33" spans="1:15" outlineLevel="1" x14ac:dyDescent="0.25">
      <c r="A33" s="87" t="s">
        <v>79</v>
      </c>
      <c r="B33" s="38"/>
      <c r="C33" s="32" t="s">
        <v>133</v>
      </c>
      <c r="D33" s="33" t="s">
        <v>92</v>
      </c>
      <c r="E33" s="34"/>
      <c r="F33" s="139"/>
      <c r="G33" s="144"/>
      <c r="H33" s="28"/>
      <c r="I33" s="88"/>
      <c r="J33" s="76">
        <v>0</v>
      </c>
      <c r="K33" s="21" t="e">
        <f>#REF!</f>
        <v>#REF!</v>
      </c>
      <c r="L33" s="13" t="e">
        <f t="shared" si="0"/>
        <v>#REF!</v>
      </c>
      <c r="M33" s="20">
        <v>0</v>
      </c>
      <c r="N33" s="20" t="e">
        <f t="shared" si="3"/>
        <v>#REF!</v>
      </c>
      <c r="O33" s="20" t="e">
        <f t="shared" si="1"/>
        <v>#REF!</v>
      </c>
    </row>
    <row r="34" spans="1:15" outlineLevel="1" x14ac:dyDescent="0.25">
      <c r="A34" s="89" t="s">
        <v>134</v>
      </c>
      <c r="B34" s="31" t="s">
        <v>135</v>
      </c>
      <c r="C34" s="1" t="s">
        <v>136</v>
      </c>
      <c r="D34" s="2" t="s">
        <v>8</v>
      </c>
      <c r="E34" s="18">
        <v>2143.0500000000002</v>
      </c>
      <c r="F34" s="140"/>
      <c r="G34" s="145"/>
      <c r="H34" s="20"/>
      <c r="I34" s="90"/>
      <c r="J34" s="76">
        <v>0</v>
      </c>
      <c r="K34" s="21" t="e">
        <f>#REF!</f>
        <v>#REF!</v>
      </c>
      <c r="L34" s="13" t="e">
        <f t="shared" si="0"/>
        <v>#REF!</v>
      </c>
      <c r="M34" s="20">
        <v>0</v>
      </c>
      <c r="N34" s="20" t="e">
        <f t="shared" si="3"/>
        <v>#REF!</v>
      </c>
      <c r="O34" s="20" t="e">
        <f t="shared" si="1"/>
        <v>#REF!</v>
      </c>
    </row>
    <row r="35" spans="1:15" s="46" customFormat="1" outlineLevel="1" x14ac:dyDescent="0.25">
      <c r="A35" s="124" t="s">
        <v>137</v>
      </c>
      <c r="B35" s="125" t="s">
        <v>138</v>
      </c>
      <c r="C35" s="126" t="s">
        <v>139</v>
      </c>
      <c r="D35" s="127" t="s">
        <v>140</v>
      </c>
      <c r="E35" s="128">
        <v>964.37250000000006</v>
      </c>
      <c r="F35" s="142"/>
      <c r="G35" s="146"/>
      <c r="H35" s="123"/>
      <c r="I35" s="122"/>
      <c r="J35" s="77">
        <v>0</v>
      </c>
      <c r="K35" s="137" t="e">
        <f>#REF!</f>
        <v>#REF!</v>
      </c>
      <c r="L35" s="16" t="e">
        <f t="shared" si="0"/>
        <v>#REF!</v>
      </c>
      <c r="M35" s="19">
        <v>0</v>
      </c>
      <c r="N35" s="19" t="e">
        <f t="shared" si="3"/>
        <v>#REF!</v>
      </c>
      <c r="O35" s="19" t="e">
        <f t="shared" si="1"/>
        <v>#REF!</v>
      </c>
    </row>
    <row r="36" spans="1:15" ht="22.5" outlineLevel="1" x14ac:dyDescent="0.25">
      <c r="A36" s="124" t="s">
        <v>141</v>
      </c>
      <c r="B36" s="125" t="s">
        <v>142</v>
      </c>
      <c r="C36" s="126" t="s">
        <v>143</v>
      </c>
      <c r="D36" s="127" t="s">
        <v>8</v>
      </c>
      <c r="E36" s="128">
        <v>2143.0500000000002</v>
      </c>
      <c r="F36" s="142"/>
      <c r="G36" s="146"/>
      <c r="H36" s="123"/>
      <c r="I36" s="122"/>
      <c r="J36" s="76">
        <v>0</v>
      </c>
      <c r="K36" s="15"/>
      <c r="L36" s="13">
        <f t="shared" si="0"/>
        <v>0</v>
      </c>
      <c r="M36" s="20">
        <v>0</v>
      </c>
      <c r="N36" s="20">
        <f t="shared" si="3"/>
        <v>0</v>
      </c>
      <c r="O36" s="20">
        <f t="shared" si="1"/>
        <v>0</v>
      </c>
    </row>
    <row r="37" spans="1:15" ht="22.5" outlineLevel="1" x14ac:dyDescent="0.25">
      <c r="A37" s="124" t="s">
        <v>144</v>
      </c>
      <c r="B37" s="125" t="s">
        <v>145</v>
      </c>
      <c r="C37" s="126" t="s">
        <v>146</v>
      </c>
      <c r="D37" s="127" t="s">
        <v>129</v>
      </c>
      <c r="E37" s="128">
        <v>64.291499999999999</v>
      </c>
      <c r="F37" s="141"/>
      <c r="G37" s="147"/>
      <c r="H37" s="133"/>
      <c r="I37" s="90"/>
      <c r="J37" s="130">
        <v>0</v>
      </c>
      <c r="K37" s="131"/>
      <c r="L37" s="132">
        <f t="shared" si="0"/>
        <v>0</v>
      </c>
      <c r="M37" s="133">
        <v>0</v>
      </c>
      <c r="N37" s="133">
        <f t="shared" si="3"/>
        <v>0</v>
      </c>
      <c r="O37" s="133">
        <f t="shared" si="1"/>
        <v>0</v>
      </c>
    </row>
    <row r="38" spans="1:15" ht="33.75" outlineLevel="1" x14ac:dyDescent="0.25">
      <c r="A38" s="124" t="s">
        <v>147</v>
      </c>
      <c r="B38" s="125" t="s">
        <v>148</v>
      </c>
      <c r="C38" s="126" t="s">
        <v>149</v>
      </c>
      <c r="D38" s="127" t="s">
        <v>150</v>
      </c>
      <c r="E38" s="128">
        <v>8.7333573599999994</v>
      </c>
      <c r="F38" s="141"/>
      <c r="G38" s="147"/>
      <c r="H38" s="133"/>
      <c r="I38" s="90"/>
      <c r="J38" s="130">
        <v>0</v>
      </c>
      <c r="K38" s="134" t="e">
        <f>#REF!</f>
        <v>#REF!</v>
      </c>
      <c r="L38" s="132" t="e">
        <f t="shared" si="0"/>
        <v>#REF!</v>
      </c>
      <c r="M38" s="133">
        <v>0</v>
      </c>
      <c r="N38" s="133" t="e">
        <f t="shared" si="3"/>
        <v>#REF!</v>
      </c>
      <c r="O38" s="133" t="e">
        <f t="shared" si="1"/>
        <v>#REF!</v>
      </c>
    </row>
    <row r="39" spans="1:15" ht="33.75" outlineLevel="1" x14ac:dyDescent="0.25">
      <c r="A39" s="89" t="s">
        <v>151</v>
      </c>
      <c r="B39" s="31" t="s">
        <v>152</v>
      </c>
      <c r="C39" s="1" t="s">
        <v>153</v>
      </c>
      <c r="D39" s="2" t="s">
        <v>34</v>
      </c>
      <c r="E39" s="18">
        <v>262.00072079999995</v>
      </c>
      <c r="F39" s="140"/>
      <c r="G39" s="145"/>
      <c r="H39" s="20"/>
      <c r="I39" s="90"/>
      <c r="J39" s="76">
        <v>0</v>
      </c>
      <c r="K39" s="21" t="e">
        <f>#REF!</f>
        <v>#REF!</v>
      </c>
      <c r="L39" s="13" t="e">
        <f t="shared" si="0"/>
        <v>#REF!</v>
      </c>
      <c r="M39" s="20">
        <v>0</v>
      </c>
      <c r="N39" s="20" t="e">
        <f t="shared" si="3"/>
        <v>#REF!</v>
      </c>
      <c r="O39" s="20" t="e">
        <f t="shared" si="1"/>
        <v>#REF!</v>
      </c>
    </row>
    <row r="40" spans="1:15" s="46" customFormat="1" ht="45" outlineLevel="1" x14ac:dyDescent="0.25">
      <c r="A40" s="124" t="s">
        <v>154</v>
      </c>
      <c r="B40" s="125" t="s">
        <v>155</v>
      </c>
      <c r="C40" s="126" t="s">
        <v>156</v>
      </c>
      <c r="D40" s="127" t="s">
        <v>34</v>
      </c>
      <c r="E40" s="128">
        <v>2174.6059826399996</v>
      </c>
      <c r="F40" s="142"/>
      <c r="G40" s="146"/>
      <c r="H40" s="123"/>
      <c r="I40" s="122"/>
      <c r="J40" s="77"/>
      <c r="K40" s="17"/>
      <c r="L40" s="16"/>
      <c r="M40" s="19"/>
      <c r="N40" s="19"/>
      <c r="O40" s="19"/>
    </row>
    <row r="41" spans="1:15" ht="33.75" outlineLevel="1" x14ac:dyDescent="0.25">
      <c r="A41" s="89" t="s">
        <v>157</v>
      </c>
      <c r="B41" s="31" t="s">
        <v>2</v>
      </c>
      <c r="C41" s="1" t="s">
        <v>116</v>
      </c>
      <c r="D41" s="2" t="s">
        <v>11</v>
      </c>
      <c r="E41" s="18">
        <v>1536.5668499999999</v>
      </c>
      <c r="F41" s="140"/>
      <c r="G41" s="145"/>
      <c r="H41" s="20"/>
      <c r="I41" s="90"/>
      <c r="J41" s="76">
        <v>0</v>
      </c>
      <c r="K41" s="21" t="e">
        <f>#REF!</f>
        <v>#REF!</v>
      </c>
      <c r="L41" s="13" t="e">
        <f t="shared" si="0"/>
        <v>#REF!</v>
      </c>
      <c r="M41" s="20">
        <v>0</v>
      </c>
      <c r="N41" s="20" t="e">
        <f t="shared" si="3"/>
        <v>#REF!</v>
      </c>
      <c r="O41" s="20" t="e">
        <f t="shared" si="1"/>
        <v>#REF!</v>
      </c>
    </row>
    <row r="42" spans="1:15" s="46" customFormat="1" outlineLevel="1" x14ac:dyDescent="0.25">
      <c r="A42" s="87" t="s">
        <v>80</v>
      </c>
      <c r="B42" s="38"/>
      <c r="C42" s="32" t="s">
        <v>158</v>
      </c>
      <c r="D42" s="33" t="s">
        <v>92</v>
      </c>
      <c r="E42" s="34"/>
      <c r="F42" s="139"/>
      <c r="G42" s="144"/>
      <c r="H42" s="28"/>
      <c r="I42" s="88"/>
      <c r="J42" s="75">
        <v>0</v>
      </c>
      <c r="K42" s="39" t="e">
        <f>#REF!</f>
        <v>#REF!</v>
      </c>
      <c r="L42" s="36" t="e">
        <f t="shared" si="0"/>
        <v>#REF!</v>
      </c>
      <c r="M42" s="28">
        <v>0</v>
      </c>
      <c r="N42" s="28" t="e">
        <f t="shared" si="3"/>
        <v>#REF!</v>
      </c>
      <c r="O42" s="28" t="e">
        <f t="shared" si="1"/>
        <v>#REF!</v>
      </c>
    </row>
    <row r="43" spans="1:15" s="46" customFormat="1" outlineLevel="1" x14ac:dyDescent="0.25">
      <c r="A43" s="89" t="s">
        <v>159</v>
      </c>
      <c r="B43" s="31" t="s">
        <v>138</v>
      </c>
      <c r="C43" s="1" t="s">
        <v>139</v>
      </c>
      <c r="D43" s="2" t="s">
        <v>140</v>
      </c>
      <c r="E43" s="18">
        <v>964.37250000000006</v>
      </c>
      <c r="F43" s="140"/>
      <c r="G43" s="145"/>
      <c r="H43" s="20"/>
      <c r="I43" s="90"/>
      <c r="J43" s="77">
        <v>0</v>
      </c>
      <c r="K43" s="137" t="e">
        <f>#REF!</f>
        <v>#REF!</v>
      </c>
      <c r="L43" s="16" t="e">
        <f t="shared" si="0"/>
        <v>#REF!</v>
      </c>
      <c r="M43" s="19">
        <v>0</v>
      </c>
      <c r="N43" s="19" t="e">
        <f t="shared" si="3"/>
        <v>#REF!</v>
      </c>
      <c r="O43" s="19" t="e">
        <f t="shared" si="1"/>
        <v>#REF!</v>
      </c>
    </row>
    <row r="44" spans="1:15" ht="22.5" outlineLevel="1" x14ac:dyDescent="0.25">
      <c r="A44" s="124" t="s">
        <v>160</v>
      </c>
      <c r="B44" s="125" t="s">
        <v>142</v>
      </c>
      <c r="C44" s="126" t="s">
        <v>143</v>
      </c>
      <c r="D44" s="127" t="s">
        <v>8</v>
      </c>
      <c r="E44" s="128">
        <v>2143.0500000000002</v>
      </c>
      <c r="F44" s="142"/>
      <c r="G44" s="146"/>
      <c r="H44" s="123"/>
      <c r="I44" s="122"/>
      <c r="J44" s="76">
        <v>0</v>
      </c>
      <c r="K44" s="21" t="e">
        <f>#REF!</f>
        <v>#REF!</v>
      </c>
      <c r="L44" s="13" t="e">
        <f t="shared" si="0"/>
        <v>#REF!</v>
      </c>
      <c r="M44" s="20">
        <v>0</v>
      </c>
      <c r="N44" s="20" t="e">
        <f t="shared" si="3"/>
        <v>#REF!</v>
      </c>
      <c r="O44" s="20" t="e">
        <f t="shared" si="1"/>
        <v>#REF!</v>
      </c>
    </row>
    <row r="45" spans="1:15" ht="22.5" outlineLevel="1" x14ac:dyDescent="0.25">
      <c r="A45" s="124" t="s">
        <v>161</v>
      </c>
      <c r="B45" s="125" t="s">
        <v>145</v>
      </c>
      <c r="C45" s="126" t="s">
        <v>146</v>
      </c>
      <c r="D45" s="127" t="s">
        <v>129</v>
      </c>
      <c r="E45" s="128">
        <v>64.291499999999999</v>
      </c>
      <c r="F45" s="141"/>
      <c r="G45" s="147"/>
      <c r="H45" s="133"/>
      <c r="I45" s="129"/>
      <c r="J45" s="76">
        <v>0</v>
      </c>
      <c r="K45" s="21" t="e">
        <f>#REF!</f>
        <v>#REF!</v>
      </c>
      <c r="L45" s="13" t="e">
        <f t="shared" si="0"/>
        <v>#REF!</v>
      </c>
      <c r="M45" s="20">
        <v>0</v>
      </c>
      <c r="N45" s="20" t="e">
        <f t="shared" si="3"/>
        <v>#REF!</v>
      </c>
      <c r="O45" s="20" t="e">
        <f t="shared" si="1"/>
        <v>#REF!</v>
      </c>
    </row>
    <row r="46" spans="1:15" s="46" customFormat="1" ht="33.75" outlineLevel="1" x14ac:dyDescent="0.25">
      <c r="A46" s="124" t="s">
        <v>162</v>
      </c>
      <c r="B46" s="125" t="s">
        <v>148</v>
      </c>
      <c r="C46" s="126" t="s">
        <v>149</v>
      </c>
      <c r="D46" s="127" t="s">
        <v>150</v>
      </c>
      <c r="E46" s="128">
        <v>8.7333573599999994</v>
      </c>
      <c r="F46" s="141"/>
      <c r="G46" s="147"/>
      <c r="H46" s="133"/>
      <c r="I46" s="129"/>
      <c r="J46" s="77">
        <v>0</v>
      </c>
      <c r="K46" s="137" t="e">
        <f>#REF!</f>
        <v>#REF!</v>
      </c>
      <c r="L46" s="16" t="e">
        <f t="shared" si="0"/>
        <v>#REF!</v>
      </c>
      <c r="M46" s="19">
        <v>0</v>
      </c>
      <c r="N46" s="19" t="e">
        <f t="shared" si="3"/>
        <v>#REF!</v>
      </c>
      <c r="O46" s="19" t="e">
        <f t="shared" si="1"/>
        <v>#REF!</v>
      </c>
    </row>
    <row r="47" spans="1:15" ht="33.75" outlineLevel="1" x14ac:dyDescent="0.25">
      <c r="A47" s="124" t="s">
        <v>163</v>
      </c>
      <c r="B47" s="125" t="s">
        <v>152</v>
      </c>
      <c r="C47" s="126" t="s">
        <v>153</v>
      </c>
      <c r="D47" s="127" t="s">
        <v>34</v>
      </c>
      <c r="E47" s="128">
        <v>262.00072079999995</v>
      </c>
      <c r="F47" s="142"/>
      <c r="G47" s="146"/>
      <c r="H47" s="123"/>
      <c r="I47" s="122"/>
      <c r="J47" s="76">
        <v>0</v>
      </c>
      <c r="K47" s="21" t="e">
        <f>#REF!</f>
        <v>#REF!</v>
      </c>
      <c r="L47" s="13" t="e">
        <f t="shared" si="0"/>
        <v>#REF!</v>
      </c>
      <c r="M47" s="20">
        <v>0</v>
      </c>
      <c r="N47" s="20" t="e">
        <f t="shared" si="3"/>
        <v>#REF!</v>
      </c>
      <c r="O47" s="20" t="e">
        <f t="shared" si="1"/>
        <v>#REF!</v>
      </c>
    </row>
    <row r="48" spans="1:15" ht="45" outlineLevel="1" x14ac:dyDescent="0.25">
      <c r="A48" s="89" t="s">
        <v>164</v>
      </c>
      <c r="B48" s="31" t="s">
        <v>155</v>
      </c>
      <c r="C48" s="1" t="s">
        <v>156</v>
      </c>
      <c r="D48" s="2" t="s">
        <v>34</v>
      </c>
      <c r="E48" s="18">
        <v>2174.6059826399996</v>
      </c>
      <c r="F48" s="140"/>
      <c r="G48" s="145"/>
      <c r="H48" s="20"/>
      <c r="I48" s="90"/>
      <c r="J48" s="76">
        <v>0</v>
      </c>
      <c r="K48" s="21" t="e">
        <f>#REF!</f>
        <v>#REF!</v>
      </c>
      <c r="L48" s="13" t="e">
        <f t="shared" si="0"/>
        <v>#REF!</v>
      </c>
      <c r="M48" s="20">
        <v>0</v>
      </c>
      <c r="N48" s="20" t="e">
        <f t="shared" si="3"/>
        <v>#REF!</v>
      </c>
      <c r="O48" s="20" t="e">
        <f t="shared" si="1"/>
        <v>#REF!</v>
      </c>
    </row>
    <row r="49" spans="1:15" ht="33.75" outlineLevel="1" x14ac:dyDescent="0.25">
      <c r="A49" s="124" t="s">
        <v>165</v>
      </c>
      <c r="B49" s="125" t="s">
        <v>2</v>
      </c>
      <c r="C49" s="126" t="s">
        <v>116</v>
      </c>
      <c r="D49" s="127" t="s">
        <v>11</v>
      </c>
      <c r="E49" s="128">
        <v>1536.5668499999999</v>
      </c>
      <c r="F49" s="141"/>
      <c r="G49" s="147"/>
      <c r="H49" s="133"/>
      <c r="I49" s="90"/>
      <c r="J49" s="130">
        <v>0</v>
      </c>
      <c r="K49" s="134" t="e">
        <f>#REF!</f>
        <v>#REF!</v>
      </c>
      <c r="L49" s="132" t="e">
        <f t="shared" si="0"/>
        <v>#REF!</v>
      </c>
      <c r="M49" s="133">
        <v>0</v>
      </c>
      <c r="N49" s="133" t="e">
        <f t="shared" si="3"/>
        <v>#REF!</v>
      </c>
      <c r="O49" s="133" t="e">
        <f t="shared" si="1"/>
        <v>#REF!</v>
      </c>
    </row>
    <row r="50" spans="1:15" outlineLevel="1" x14ac:dyDescent="0.25">
      <c r="A50" s="87" t="s">
        <v>166</v>
      </c>
      <c r="B50" s="38"/>
      <c r="C50" s="32" t="s">
        <v>167</v>
      </c>
      <c r="D50" s="33" t="s">
        <v>92</v>
      </c>
      <c r="E50" s="34"/>
      <c r="F50" s="139"/>
      <c r="G50" s="144"/>
      <c r="H50" s="28"/>
      <c r="I50" s="88"/>
      <c r="J50" s="130">
        <v>0</v>
      </c>
      <c r="K50" s="134" t="e">
        <f>#REF!</f>
        <v>#REF!</v>
      </c>
      <c r="L50" s="132" t="e">
        <f t="shared" si="0"/>
        <v>#REF!</v>
      </c>
      <c r="M50" s="133">
        <v>0</v>
      </c>
      <c r="N50" s="133" t="e">
        <f t="shared" si="3"/>
        <v>#REF!</v>
      </c>
      <c r="O50" s="133" t="e">
        <f t="shared" si="1"/>
        <v>#REF!</v>
      </c>
    </row>
    <row r="51" spans="1:15" outlineLevel="1" x14ac:dyDescent="0.25">
      <c r="A51" s="124" t="s">
        <v>168</v>
      </c>
      <c r="B51" s="125" t="s">
        <v>119</v>
      </c>
      <c r="C51" s="126" t="s">
        <v>61</v>
      </c>
      <c r="D51" s="127" t="s">
        <v>12</v>
      </c>
      <c r="E51" s="128">
        <v>456</v>
      </c>
      <c r="F51" s="141"/>
      <c r="G51" s="147"/>
      <c r="H51" s="133"/>
      <c r="I51" s="90"/>
      <c r="J51" s="130">
        <v>0</v>
      </c>
      <c r="K51" s="134" t="e">
        <f>#REF!</f>
        <v>#REF!</v>
      </c>
      <c r="L51" s="132" t="e">
        <f t="shared" si="0"/>
        <v>#REF!</v>
      </c>
      <c r="M51" s="133">
        <v>0</v>
      </c>
      <c r="N51" s="133" t="e">
        <f t="shared" si="3"/>
        <v>#REF!</v>
      </c>
      <c r="O51" s="133" t="e">
        <f t="shared" si="1"/>
        <v>#REF!</v>
      </c>
    </row>
    <row r="52" spans="1:15" ht="33.75" outlineLevel="1" x14ac:dyDescent="0.25">
      <c r="A52" s="124" t="s">
        <v>169</v>
      </c>
      <c r="B52" s="125" t="s">
        <v>2</v>
      </c>
      <c r="C52" s="126" t="s">
        <v>116</v>
      </c>
      <c r="D52" s="127" t="s">
        <v>11</v>
      </c>
      <c r="E52" s="128">
        <v>24.295680000000001</v>
      </c>
      <c r="F52" s="141"/>
      <c r="G52" s="147"/>
      <c r="H52" s="133"/>
      <c r="I52" s="90"/>
      <c r="J52" s="130">
        <v>0</v>
      </c>
      <c r="K52" s="134" t="e">
        <f>#REF!</f>
        <v>#REF!</v>
      </c>
      <c r="L52" s="132" t="e">
        <f t="shared" si="0"/>
        <v>#REF!</v>
      </c>
      <c r="M52" s="133">
        <v>0</v>
      </c>
      <c r="N52" s="133" t="e">
        <f t="shared" si="3"/>
        <v>#REF!</v>
      </c>
      <c r="O52" s="133" t="e">
        <f t="shared" si="1"/>
        <v>#REF!</v>
      </c>
    </row>
    <row r="53" spans="1:15" ht="22.5" outlineLevel="1" x14ac:dyDescent="0.25">
      <c r="A53" s="124" t="s">
        <v>170</v>
      </c>
      <c r="B53" s="125" t="s">
        <v>171</v>
      </c>
      <c r="C53" s="126" t="s">
        <v>172</v>
      </c>
      <c r="D53" s="127" t="s">
        <v>8</v>
      </c>
      <c r="E53" s="128">
        <v>136.79999999999998</v>
      </c>
      <c r="F53" s="141"/>
      <c r="G53" s="147"/>
      <c r="H53" s="133"/>
      <c r="I53" s="90"/>
      <c r="J53" s="130"/>
      <c r="K53" s="131"/>
      <c r="L53" s="132"/>
      <c r="M53" s="133"/>
      <c r="N53" s="133"/>
      <c r="O53" s="133"/>
    </row>
    <row r="54" spans="1:15" outlineLevel="1" x14ac:dyDescent="0.25">
      <c r="A54" s="87" t="s">
        <v>45</v>
      </c>
      <c r="B54" s="38"/>
      <c r="C54" s="32" t="s">
        <v>173</v>
      </c>
      <c r="D54" s="33" t="s">
        <v>92</v>
      </c>
      <c r="E54" s="34"/>
      <c r="F54" s="139"/>
      <c r="G54" s="144"/>
      <c r="H54" s="28"/>
      <c r="I54" s="88"/>
      <c r="J54" s="130">
        <v>0</v>
      </c>
      <c r="K54" s="131"/>
      <c r="L54" s="132">
        <f t="shared" si="0"/>
        <v>0</v>
      </c>
      <c r="M54" s="133">
        <v>0</v>
      </c>
      <c r="N54" s="133">
        <f t="shared" si="3"/>
        <v>0</v>
      </c>
      <c r="O54" s="133">
        <f t="shared" si="1"/>
        <v>0</v>
      </c>
    </row>
    <row r="55" spans="1:15" outlineLevel="1" x14ac:dyDescent="0.25">
      <c r="A55" s="87" t="s">
        <v>71</v>
      </c>
      <c r="B55" s="38"/>
      <c r="C55" s="32" t="s">
        <v>174</v>
      </c>
      <c r="D55" s="33" t="s">
        <v>92</v>
      </c>
      <c r="E55" s="34"/>
      <c r="F55" s="139"/>
      <c r="G55" s="144"/>
      <c r="H55" s="28"/>
      <c r="I55" s="88"/>
      <c r="J55" s="130">
        <v>0</v>
      </c>
      <c r="K55" s="131"/>
      <c r="L55" s="132">
        <f t="shared" si="0"/>
        <v>0</v>
      </c>
      <c r="M55" s="133">
        <v>0</v>
      </c>
      <c r="N55" s="133">
        <f t="shared" si="3"/>
        <v>0</v>
      </c>
      <c r="O55" s="133">
        <f t="shared" si="1"/>
        <v>0</v>
      </c>
    </row>
    <row r="56" spans="1:15" ht="22.5" outlineLevel="1" x14ac:dyDescent="0.25">
      <c r="A56" s="124" t="s">
        <v>175</v>
      </c>
      <c r="B56" s="125" t="s">
        <v>176</v>
      </c>
      <c r="C56" s="126" t="s">
        <v>5</v>
      </c>
      <c r="D56" s="127" t="s">
        <v>8</v>
      </c>
      <c r="E56" s="128">
        <v>15.29</v>
      </c>
      <c r="F56" s="141"/>
      <c r="G56" s="147"/>
      <c r="H56" s="133"/>
      <c r="I56" s="90"/>
      <c r="J56" s="135"/>
      <c r="K56" s="131"/>
      <c r="L56" s="132"/>
      <c r="M56" s="133"/>
      <c r="N56" s="133"/>
      <c r="O56" s="133"/>
    </row>
    <row r="57" spans="1:15" outlineLevel="1" x14ac:dyDescent="0.25">
      <c r="A57" s="124" t="s">
        <v>177</v>
      </c>
      <c r="B57" s="125" t="s">
        <v>178</v>
      </c>
      <c r="C57" s="126" t="s">
        <v>179</v>
      </c>
      <c r="D57" s="127" t="s">
        <v>9</v>
      </c>
      <c r="E57" s="128">
        <v>15</v>
      </c>
      <c r="F57" s="141"/>
      <c r="G57" s="147"/>
      <c r="H57" s="133"/>
      <c r="I57" s="90"/>
      <c r="J57" s="135"/>
      <c r="K57" s="131"/>
      <c r="L57" s="132"/>
      <c r="M57" s="133"/>
      <c r="N57" s="133"/>
      <c r="O57" s="133"/>
    </row>
    <row r="58" spans="1:15" ht="22.5" outlineLevel="1" x14ac:dyDescent="0.25">
      <c r="A58" s="124" t="s">
        <v>180</v>
      </c>
      <c r="B58" s="125" t="s">
        <v>181</v>
      </c>
      <c r="C58" s="126" t="s">
        <v>182</v>
      </c>
      <c r="D58" s="127" t="s">
        <v>9</v>
      </c>
      <c r="E58" s="128">
        <v>110</v>
      </c>
      <c r="F58" s="141"/>
      <c r="G58" s="147"/>
      <c r="H58" s="133"/>
      <c r="I58" s="90"/>
      <c r="J58" s="135"/>
      <c r="K58" s="131"/>
      <c r="L58" s="132"/>
      <c r="M58" s="133"/>
      <c r="N58" s="133"/>
      <c r="O58" s="133"/>
    </row>
    <row r="59" spans="1:15" ht="22.5" outlineLevel="1" x14ac:dyDescent="0.25">
      <c r="A59" s="124" t="s">
        <v>183</v>
      </c>
      <c r="B59" s="125" t="s">
        <v>176</v>
      </c>
      <c r="C59" s="126" t="s">
        <v>5</v>
      </c>
      <c r="D59" s="127" t="s">
        <v>8</v>
      </c>
      <c r="E59" s="128">
        <v>21.67</v>
      </c>
      <c r="F59" s="142"/>
      <c r="G59" s="146"/>
      <c r="H59" s="123"/>
      <c r="I59" s="122"/>
      <c r="J59" s="135"/>
      <c r="K59" s="131"/>
      <c r="L59" s="132"/>
      <c r="M59" s="133"/>
      <c r="N59" s="133"/>
      <c r="O59" s="133"/>
    </row>
    <row r="60" spans="1:15" ht="22.5" outlineLevel="1" x14ac:dyDescent="0.25">
      <c r="A60" s="124" t="s">
        <v>184</v>
      </c>
      <c r="B60" s="125" t="s">
        <v>185</v>
      </c>
      <c r="C60" s="126" t="s">
        <v>186</v>
      </c>
      <c r="D60" s="127" t="s">
        <v>97</v>
      </c>
      <c r="E60" s="128">
        <v>24</v>
      </c>
      <c r="F60" s="142"/>
      <c r="G60" s="146"/>
      <c r="H60" s="123"/>
      <c r="I60" s="91"/>
      <c r="J60" s="135"/>
      <c r="K60" s="131"/>
      <c r="L60" s="132"/>
      <c r="M60" s="133"/>
      <c r="N60" s="133"/>
      <c r="O60" s="133"/>
    </row>
    <row r="61" spans="1:15" outlineLevel="1" x14ac:dyDescent="0.25">
      <c r="A61" s="87" t="s">
        <v>72</v>
      </c>
      <c r="B61" s="38"/>
      <c r="C61" s="32" t="s">
        <v>187</v>
      </c>
      <c r="D61" s="33" t="s">
        <v>92</v>
      </c>
      <c r="E61" s="34"/>
      <c r="F61" s="139"/>
      <c r="G61" s="144"/>
      <c r="H61" s="28"/>
      <c r="I61" s="88"/>
      <c r="J61" s="135"/>
      <c r="K61" s="131"/>
      <c r="L61" s="132"/>
      <c r="M61" s="133"/>
      <c r="N61" s="133"/>
      <c r="O61" s="133"/>
    </row>
    <row r="62" spans="1:15" ht="22.5" outlineLevel="1" x14ac:dyDescent="0.25">
      <c r="A62" s="124" t="s">
        <v>188</v>
      </c>
      <c r="B62" s="125" t="s">
        <v>189</v>
      </c>
      <c r="C62" s="126" t="s">
        <v>190</v>
      </c>
      <c r="D62" s="127" t="s">
        <v>191</v>
      </c>
      <c r="E62" s="128">
        <v>4.9000000000000004</v>
      </c>
      <c r="F62" s="141"/>
      <c r="G62" s="147"/>
      <c r="H62" s="133"/>
      <c r="I62" s="90"/>
      <c r="J62" s="135"/>
      <c r="K62" s="131"/>
      <c r="L62" s="132"/>
      <c r="M62" s="133"/>
      <c r="N62" s="133"/>
      <c r="O62" s="133"/>
    </row>
    <row r="63" spans="1:15" ht="22.5" outlineLevel="1" x14ac:dyDescent="0.25">
      <c r="A63" s="124" t="s">
        <v>192</v>
      </c>
      <c r="B63" s="125" t="s">
        <v>193</v>
      </c>
      <c r="C63" s="126" t="s">
        <v>194</v>
      </c>
      <c r="D63" s="127" t="s">
        <v>195</v>
      </c>
      <c r="E63" s="128">
        <v>20</v>
      </c>
      <c r="F63" s="141"/>
      <c r="G63" s="147"/>
      <c r="H63" s="133"/>
      <c r="I63" s="90"/>
      <c r="J63" s="135"/>
      <c r="K63" s="131"/>
      <c r="L63" s="132"/>
      <c r="M63" s="133"/>
      <c r="N63" s="133"/>
      <c r="O63" s="133"/>
    </row>
    <row r="64" spans="1:15" outlineLevel="1" x14ac:dyDescent="0.25">
      <c r="A64" s="87" t="s">
        <v>46</v>
      </c>
      <c r="B64" s="38"/>
      <c r="C64" s="32" t="s">
        <v>196</v>
      </c>
      <c r="D64" s="33" t="s">
        <v>92</v>
      </c>
      <c r="E64" s="34"/>
      <c r="F64" s="139"/>
      <c r="G64" s="144"/>
      <c r="H64" s="28"/>
      <c r="I64" s="88"/>
      <c r="J64" s="121"/>
      <c r="K64" s="15"/>
      <c r="L64" s="13"/>
      <c r="M64" s="20"/>
      <c r="N64" s="20"/>
      <c r="O64" s="20"/>
    </row>
    <row r="65" spans="1:15" s="46" customFormat="1" outlineLevel="1" x14ac:dyDescent="0.25">
      <c r="A65" s="87" t="s">
        <v>81</v>
      </c>
      <c r="B65" s="38"/>
      <c r="C65" s="32" t="s">
        <v>197</v>
      </c>
      <c r="D65" s="33" t="s">
        <v>92</v>
      </c>
      <c r="E65" s="34"/>
      <c r="F65" s="139"/>
      <c r="G65" s="144"/>
      <c r="H65" s="28"/>
      <c r="I65" s="88"/>
      <c r="J65" s="138"/>
      <c r="K65" s="136"/>
      <c r="L65" s="16"/>
      <c r="M65" s="19"/>
      <c r="N65" s="19"/>
      <c r="O65" s="19"/>
    </row>
    <row r="66" spans="1:15" ht="22.5" outlineLevel="1" x14ac:dyDescent="0.25">
      <c r="A66" s="89" t="s">
        <v>198</v>
      </c>
      <c r="B66" s="31" t="s">
        <v>199</v>
      </c>
      <c r="C66" s="1" t="s">
        <v>200</v>
      </c>
      <c r="D66" s="2" t="s">
        <v>9</v>
      </c>
      <c r="E66" s="18">
        <v>2</v>
      </c>
      <c r="F66" s="140"/>
      <c r="G66" s="145"/>
      <c r="H66" s="20"/>
      <c r="I66" s="90"/>
      <c r="J66" s="121"/>
      <c r="K66" s="15"/>
      <c r="L66" s="13"/>
      <c r="M66" s="20"/>
      <c r="N66" s="20"/>
      <c r="O66" s="20"/>
    </row>
    <row r="67" spans="1:15" outlineLevel="1" x14ac:dyDescent="0.25">
      <c r="A67" s="87" t="s">
        <v>82</v>
      </c>
      <c r="B67" s="38"/>
      <c r="C67" s="32" t="s">
        <v>201</v>
      </c>
      <c r="D67" s="33" t="s">
        <v>92</v>
      </c>
      <c r="E67" s="34"/>
      <c r="F67" s="139"/>
      <c r="G67" s="144"/>
      <c r="H67" s="28"/>
      <c r="I67" s="88"/>
      <c r="J67" s="121"/>
      <c r="K67" s="15"/>
      <c r="L67" s="13"/>
      <c r="M67" s="20"/>
      <c r="N67" s="20"/>
      <c r="O67" s="20"/>
    </row>
    <row r="68" spans="1:15" outlineLevel="1" x14ac:dyDescent="0.25">
      <c r="A68" s="124" t="s">
        <v>202</v>
      </c>
      <c r="B68" s="125" t="s">
        <v>203</v>
      </c>
      <c r="C68" s="126" t="s">
        <v>69</v>
      </c>
      <c r="D68" s="127" t="s">
        <v>97</v>
      </c>
      <c r="E68" s="128">
        <v>2143.0479999999998</v>
      </c>
      <c r="F68" s="142"/>
      <c r="G68" s="146"/>
      <c r="H68" s="123"/>
      <c r="I68" s="91"/>
      <c r="J68" s="121"/>
      <c r="K68" s="15"/>
      <c r="L68" s="13"/>
      <c r="M68" s="20"/>
      <c r="N68" s="20"/>
      <c r="O68" s="20"/>
    </row>
    <row r="69" spans="1:15" s="46" customFormat="1" ht="33.950000000000003" customHeight="1" x14ac:dyDescent="0.25">
      <c r="A69" s="177" t="s">
        <v>204</v>
      </c>
      <c r="B69" s="178"/>
      <c r="C69" s="179" t="s">
        <v>345</v>
      </c>
      <c r="D69" s="180" t="s">
        <v>92</v>
      </c>
      <c r="E69" s="181">
        <v>0</v>
      </c>
      <c r="F69" s="182"/>
      <c r="G69" s="183"/>
      <c r="H69" s="184"/>
      <c r="I69" s="185"/>
      <c r="J69" s="75"/>
      <c r="K69" s="44"/>
      <c r="L69" s="36"/>
      <c r="M69" s="28"/>
      <c r="N69" s="28"/>
      <c r="O69" s="28"/>
    </row>
    <row r="70" spans="1:15" s="46" customFormat="1" outlineLevel="1" x14ac:dyDescent="0.25">
      <c r="A70" s="87" t="s">
        <v>205</v>
      </c>
      <c r="B70" s="38"/>
      <c r="C70" s="32" t="s">
        <v>0</v>
      </c>
      <c r="D70" s="33" t="s">
        <v>92</v>
      </c>
      <c r="E70" s="34">
        <v>0</v>
      </c>
      <c r="F70" s="139"/>
      <c r="G70" s="144"/>
      <c r="H70" s="28"/>
      <c r="I70" s="88"/>
      <c r="J70" s="75"/>
      <c r="K70" s="44"/>
      <c r="L70" s="36"/>
      <c r="M70" s="28"/>
      <c r="N70" s="28"/>
      <c r="O70" s="28"/>
    </row>
    <row r="71" spans="1:15" outlineLevel="1" x14ac:dyDescent="0.25">
      <c r="A71" s="92" t="s">
        <v>206</v>
      </c>
      <c r="B71" s="29" t="s">
        <v>107</v>
      </c>
      <c r="C71" s="1" t="s">
        <v>33</v>
      </c>
      <c r="D71" s="2" t="s">
        <v>8</v>
      </c>
      <c r="E71" s="18">
        <v>2.88</v>
      </c>
      <c r="F71" s="140"/>
      <c r="G71" s="145"/>
      <c r="H71" s="20"/>
      <c r="I71" s="90"/>
      <c r="J71" s="76">
        <v>0</v>
      </c>
      <c r="K71" s="15"/>
      <c r="L71" s="13">
        <f t="shared" si="0"/>
        <v>0</v>
      </c>
      <c r="M71" s="20">
        <v>0</v>
      </c>
      <c r="N71" s="20" t="e">
        <f>TRUNC(K71*#REF!,2)</f>
        <v>#REF!</v>
      </c>
      <c r="O71" s="20" t="e">
        <f t="shared" si="1"/>
        <v>#REF!</v>
      </c>
    </row>
    <row r="72" spans="1:15" ht="22.5" outlineLevel="1" x14ac:dyDescent="0.25">
      <c r="A72" s="93" t="s">
        <v>207</v>
      </c>
      <c r="B72" s="29" t="s">
        <v>109</v>
      </c>
      <c r="C72" s="22" t="s">
        <v>110</v>
      </c>
      <c r="D72" s="23" t="s">
        <v>8</v>
      </c>
      <c r="E72" s="24">
        <v>3660.67</v>
      </c>
      <c r="F72" s="149"/>
      <c r="G72" s="145"/>
      <c r="H72" s="20"/>
      <c r="I72" s="90"/>
      <c r="J72" s="78"/>
      <c r="K72" s="25"/>
      <c r="L72" s="26"/>
      <c r="M72" s="27"/>
      <c r="N72" s="27"/>
      <c r="O72" s="27"/>
    </row>
    <row r="73" spans="1:15" outlineLevel="1" x14ac:dyDescent="0.25">
      <c r="A73" s="87" t="s">
        <v>208</v>
      </c>
      <c r="B73" s="38"/>
      <c r="C73" s="32" t="s">
        <v>3</v>
      </c>
      <c r="D73" s="33" t="s">
        <v>92</v>
      </c>
      <c r="E73" s="34">
        <v>0</v>
      </c>
      <c r="F73" s="139"/>
      <c r="G73" s="144"/>
      <c r="H73" s="28"/>
      <c r="I73" s="88"/>
      <c r="J73" s="78">
        <v>0</v>
      </c>
      <c r="K73" s="25"/>
      <c r="L73" s="26">
        <f t="shared" si="0"/>
        <v>0</v>
      </c>
      <c r="M73" s="27">
        <v>0</v>
      </c>
      <c r="N73" s="27" t="e">
        <f>TRUNC(K73*#REF!,2)</f>
        <v>#REF!</v>
      </c>
      <c r="O73" s="27" t="e">
        <f>N73+M73</f>
        <v>#REF!</v>
      </c>
    </row>
    <row r="74" spans="1:15" ht="22.5" outlineLevel="1" x14ac:dyDescent="0.25">
      <c r="A74" s="87" t="s">
        <v>209</v>
      </c>
      <c r="B74" s="38"/>
      <c r="C74" s="32" t="s">
        <v>346</v>
      </c>
      <c r="D74" s="33" t="s">
        <v>92</v>
      </c>
      <c r="E74" s="34">
        <v>0</v>
      </c>
      <c r="F74" s="139"/>
      <c r="G74" s="144"/>
      <c r="H74" s="28"/>
      <c r="I74" s="88"/>
      <c r="J74" s="150"/>
      <c r="K74" s="150"/>
      <c r="L74" s="150"/>
      <c r="M74" s="150" t="s">
        <v>32</v>
      </c>
      <c r="N74" s="133" t="e">
        <f>N8</f>
        <v>#REF!</v>
      </c>
      <c r="O74" s="150"/>
    </row>
    <row r="75" spans="1:15" outlineLevel="1" x14ac:dyDescent="0.25">
      <c r="A75" s="87" t="s">
        <v>210</v>
      </c>
      <c r="B75" s="38"/>
      <c r="C75" s="32" t="s">
        <v>347</v>
      </c>
      <c r="D75" s="33" t="s">
        <v>92</v>
      </c>
      <c r="E75" s="34">
        <v>0</v>
      </c>
      <c r="F75" s="139"/>
      <c r="G75" s="144"/>
      <c r="H75" s="28"/>
      <c r="I75" s="88"/>
      <c r="J75" s="5"/>
      <c r="K75" s="5"/>
      <c r="L75" s="5"/>
      <c r="M75" s="5"/>
      <c r="N75" s="5"/>
      <c r="O75" s="5"/>
    </row>
    <row r="76" spans="1:15" ht="33.75" outlineLevel="1" x14ac:dyDescent="0.25">
      <c r="A76" s="151" t="s">
        <v>211</v>
      </c>
      <c r="B76" s="152" t="s">
        <v>127</v>
      </c>
      <c r="C76" s="126" t="s">
        <v>128</v>
      </c>
      <c r="D76" s="127" t="s">
        <v>129</v>
      </c>
      <c r="E76" s="128">
        <v>12.51</v>
      </c>
      <c r="F76" s="141"/>
      <c r="G76" s="147"/>
      <c r="H76" s="133"/>
      <c r="I76" s="129"/>
      <c r="J76" s="5"/>
      <c r="K76" s="5"/>
      <c r="L76" s="5"/>
      <c r="M76" s="5"/>
      <c r="N76" s="5"/>
      <c r="O76" s="5"/>
    </row>
    <row r="77" spans="1:15" s="46" customFormat="1" ht="33.75" outlineLevel="1" x14ac:dyDescent="0.25">
      <c r="A77" s="153" t="s">
        <v>212</v>
      </c>
      <c r="B77" s="152" t="s">
        <v>39</v>
      </c>
      <c r="C77" s="154" t="s">
        <v>348</v>
      </c>
      <c r="D77" s="155" t="s">
        <v>11</v>
      </c>
      <c r="E77" s="156">
        <v>162.13</v>
      </c>
      <c r="F77" s="157"/>
      <c r="G77" s="147"/>
      <c r="H77" s="133"/>
      <c r="I77" s="129"/>
      <c r="J77" s="37"/>
      <c r="K77" s="37"/>
      <c r="L77" s="37"/>
      <c r="M77" s="37"/>
      <c r="N77" s="37"/>
      <c r="O77" s="37"/>
    </row>
    <row r="78" spans="1:15" ht="45" outlineLevel="1" x14ac:dyDescent="0.25">
      <c r="A78" s="153" t="s">
        <v>213</v>
      </c>
      <c r="B78" s="152" t="s">
        <v>349</v>
      </c>
      <c r="C78" s="154" t="s">
        <v>350</v>
      </c>
      <c r="D78" s="155" t="s">
        <v>10</v>
      </c>
      <c r="E78" s="156">
        <v>12.51</v>
      </c>
      <c r="F78" s="157"/>
      <c r="G78" s="147"/>
      <c r="H78" s="133"/>
      <c r="I78" s="129"/>
      <c r="J78" s="5"/>
      <c r="K78" s="5" t="s">
        <v>29</v>
      </c>
      <c r="L78" s="5"/>
      <c r="M78" s="12"/>
      <c r="N78" s="11"/>
      <c r="O78" s="5"/>
    </row>
    <row r="79" spans="1:15" ht="22.5" outlineLevel="1" x14ac:dyDescent="0.25">
      <c r="A79" s="124" t="s">
        <v>214</v>
      </c>
      <c r="B79" s="125" t="s">
        <v>351</v>
      </c>
      <c r="C79" s="126" t="s">
        <v>352</v>
      </c>
      <c r="D79" s="127" t="s">
        <v>10</v>
      </c>
      <c r="E79" s="128">
        <v>12.51</v>
      </c>
      <c r="F79" s="141"/>
      <c r="G79" s="147"/>
      <c r="H79" s="133"/>
      <c r="I79" s="129"/>
      <c r="J79" s="11"/>
      <c r="K79" s="11" t="s">
        <v>31</v>
      </c>
      <c r="L79" s="11"/>
      <c r="M79" s="12"/>
      <c r="N79" s="11"/>
      <c r="O79" s="5"/>
    </row>
    <row r="80" spans="1:15" ht="33.75" outlineLevel="1" x14ac:dyDescent="0.25">
      <c r="A80" s="124" t="s">
        <v>215</v>
      </c>
      <c r="B80" s="125" t="s">
        <v>4</v>
      </c>
      <c r="C80" s="126" t="s">
        <v>64</v>
      </c>
      <c r="D80" s="127" t="s">
        <v>10</v>
      </c>
      <c r="E80" s="128">
        <v>8.35</v>
      </c>
      <c r="F80" s="141"/>
      <c r="G80" s="147"/>
      <c r="H80" s="133"/>
      <c r="I80" s="129"/>
      <c r="J80" s="11"/>
      <c r="K80" s="11"/>
      <c r="L80" s="5"/>
      <c r="M80" s="12"/>
      <c r="N80" s="11"/>
      <c r="O80" s="5"/>
    </row>
    <row r="81" spans="1:15" ht="33.75" outlineLevel="1" x14ac:dyDescent="0.25">
      <c r="A81" s="124" t="s">
        <v>216</v>
      </c>
      <c r="B81" s="125" t="s">
        <v>39</v>
      </c>
      <c r="C81" s="126" t="s">
        <v>348</v>
      </c>
      <c r="D81" s="127" t="s">
        <v>11</v>
      </c>
      <c r="E81" s="128">
        <v>221.84</v>
      </c>
      <c r="F81" s="141"/>
      <c r="G81" s="147"/>
      <c r="H81" s="133"/>
      <c r="I81" s="129"/>
      <c r="J81" s="11"/>
      <c r="K81" s="11"/>
      <c r="L81" s="5"/>
      <c r="M81" s="12"/>
      <c r="N81" s="11"/>
      <c r="O81" s="5"/>
    </row>
    <row r="82" spans="1:15" ht="22.5" outlineLevel="1" x14ac:dyDescent="0.25">
      <c r="A82" s="151" t="s">
        <v>217</v>
      </c>
      <c r="B82" s="152" t="s">
        <v>353</v>
      </c>
      <c r="C82" s="126" t="s">
        <v>354</v>
      </c>
      <c r="D82" s="127" t="s">
        <v>102</v>
      </c>
      <c r="E82" s="128">
        <v>10.6</v>
      </c>
      <c r="F82" s="141"/>
      <c r="G82" s="147"/>
      <c r="H82" s="133"/>
      <c r="I82" s="129"/>
      <c r="J82" s="11"/>
      <c r="K82" s="11"/>
      <c r="L82" s="11"/>
      <c r="M82" s="12"/>
      <c r="N82" s="11"/>
      <c r="O82" s="5"/>
    </row>
    <row r="83" spans="1:15" ht="45" outlineLevel="1" x14ac:dyDescent="0.25">
      <c r="A83" s="153" t="s">
        <v>218</v>
      </c>
      <c r="B83" s="152" t="s">
        <v>355</v>
      </c>
      <c r="C83" s="154" t="s">
        <v>356</v>
      </c>
      <c r="D83" s="155" t="s">
        <v>12</v>
      </c>
      <c r="E83" s="156">
        <v>10.6</v>
      </c>
      <c r="F83" s="157"/>
      <c r="G83" s="147"/>
      <c r="H83" s="133"/>
      <c r="I83" s="129"/>
      <c r="J83" s="48"/>
      <c r="K83" s="48"/>
      <c r="L83" s="48"/>
      <c r="M83" s="49"/>
      <c r="N83" s="48"/>
    </row>
    <row r="84" spans="1:15" outlineLevel="1" x14ac:dyDescent="0.25">
      <c r="A84" s="87" t="s">
        <v>219</v>
      </c>
      <c r="B84" s="38"/>
      <c r="C84" s="32" t="s">
        <v>357</v>
      </c>
      <c r="D84" s="33" t="s">
        <v>92</v>
      </c>
      <c r="E84" s="34">
        <v>0</v>
      </c>
      <c r="F84" s="139"/>
      <c r="G84" s="144"/>
      <c r="H84" s="28"/>
      <c r="I84" s="88"/>
    </row>
    <row r="85" spans="1:15" ht="22.5" outlineLevel="1" x14ac:dyDescent="0.25">
      <c r="A85" s="124" t="s">
        <v>220</v>
      </c>
      <c r="B85" s="125" t="s">
        <v>35</v>
      </c>
      <c r="C85" s="126" t="s">
        <v>358</v>
      </c>
      <c r="D85" s="127" t="s">
        <v>10</v>
      </c>
      <c r="E85" s="128">
        <v>0.25</v>
      </c>
      <c r="F85" s="141"/>
      <c r="G85" s="147"/>
      <c r="H85" s="133"/>
      <c r="I85" s="129"/>
    </row>
    <row r="86" spans="1:15" ht="33.75" outlineLevel="1" x14ac:dyDescent="0.25">
      <c r="A86" s="124" t="s">
        <v>221</v>
      </c>
      <c r="B86" s="125" t="s">
        <v>39</v>
      </c>
      <c r="C86" s="126" t="s">
        <v>348</v>
      </c>
      <c r="D86" s="127" t="s">
        <v>11</v>
      </c>
      <c r="E86" s="128">
        <v>6.64</v>
      </c>
      <c r="F86" s="141"/>
      <c r="G86" s="147"/>
      <c r="H86" s="133"/>
      <c r="I86" s="129"/>
    </row>
    <row r="87" spans="1:15" ht="22.5" outlineLevel="1" x14ac:dyDescent="0.25">
      <c r="A87" s="153" t="s">
        <v>222</v>
      </c>
      <c r="B87" s="152" t="s">
        <v>359</v>
      </c>
      <c r="C87" s="154" t="s">
        <v>360</v>
      </c>
      <c r="D87" s="155" t="s">
        <v>10</v>
      </c>
      <c r="E87" s="156">
        <v>0.51</v>
      </c>
      <c r="F87" s="157"/>
      <c r="G87" s="147"/>
      <c r="H87" s="133"/>
      <c r="I87" s="129"/>
    </row>
    <row r="88" spans="1:15" ht="33.75" outlineLevel="1" x14ac:dyDescent="0.25">
      <c r="A88" s="153" t="s">
        <v>223</v>
      </c>
      <c r="B88" s="152" t="s">
        <v>361</v>
      </c>
      <c r="C88" s="154" t="s">
        <v>362</v>
      </c>
      <c r="D88" s="155" t="s">
        <v>8</v>
      </c>
      <c r="E88" s="156">
        <v>12.24</v>
      </c>
      <c r="F88" s="157"/>
      <c r="G88" s="147"/>
      <c r="H88" s="133"/>
      <c r="I88" s="129"/>
    </row>
    <row r="89" spans="1:15" ht="22.5" outlineLevel="1" x14ac:dyDescent="0.25">
      <c r="A89" s="153" t="s">
        <v>224</v>
      </c>
      <c r="B89" s="152" t="s">
        <v>363</v>
      </c>
      <c r="C89" s="154" t="s">
        <v>364</v>
      </c>
      <c r="D89" s="155" t="s">
        <v>10</v>
      </c>
      <c r="E89" s="156">
        <v>0.37</v>
      </c>
      <c r="F89" s="157"/>
      <c r="G89" s="147"/>
      <c r="H89" s="133"/>
      <c r="I89" s="129"/>
    </row>
    <row r="90" spans="1:15" outlineLevel="1" x14ac:dyDescent="0.25">
      <c r="A90" s="153" t="s">
        <v>225</v>
      </c>
      <c r="B90" s="152" t="s">
        <v>365</v>
      </c>
      <c r="C90" s="154" t="s">
        <v>366</v>
      </c>
      <c r="D90" s="155" t="s">
        <v>9</v>
      </c>
      <c r="E90" s="156">
        <v>2</v>
      </c>
      <c r="F90" s="157"/>
      <c r="G90" s="147"/>
      <c r="H90" s="133"/>
      <c r="I90" s="129"/>
    </row>
    <row r="91" spans="1:15" outlineLevel="1" x14ac:dyDescent="0.25">
      <c r="A91" s="153" t="s">
        <v>226</v>
      </c>
      <c r="B91" s="152" t="s">
        <v>367</v>
      </c>
      <c r="C91" s="154" t="s">
        <v>368</v>
      </c>
      <c r="D91" s="155" t="s">
        <v>36</v>
      </c>
      <c r="E91" s="156">
        <v>1</v>
      </c>
      <c r="F91" s="157"/>
      <c r="G91" s="147"/>
      <c r="H91" s="133"/>
      <c r="I91" s="129"/>
    </row>
    <row r="92" spans="1:15" ht="22.5" outlineLevel="1" x14ac:dyDescent="0.25">
      <c r="A92" s="151" t="s">
        <v>227</v>
      </c>
      <c r="B92" s="152" t="s">
        <v>369</v>
      </c>
      <c r="C92" s="126" t="s">
        <v>370</v>
      </c>
      <c r="D92" s="127" t="s">
        <v>371</v>
      </c>
      <c r="E92" s="128">
        <v>1</v>
      </c>
      <c r="F92" s="141"/>
      <c r="G92" s="147"/>
      <c r="H92" s="133"/>
      <c r="I92" s="129"/>
    </row>
    <row r="93" spans="1:15" outlineLevel="1" x14ac:dyDescent="0.25">
      <c r="A93" s="153" t="s">
        <v>228</v>
      </c>
      <c r="B93" s="152" t="s">
        <v>372</v>
      </c>
      <c r="C93" s="154" t="s">
        <v>75</v>
      </c>
      <c r="D93" s="155" t="s">
        <v>36</v>
      </c>
      <c r="E93" s="156">
        <v>1</v>
      </c>
      <c r="F93" s="157"/>
      <c r="G93" s="147"/>
      <c r="H93" s="133"/>
      <c r="I93" s="129"/>
    </row>
    <row r="94" spans="1:15" outlineLevel="1" x14ac:dyDescent="0.25">
      <c r="A94" s="87" t="s">
        <v>229</v>
      </c>
      <c r="B94" s="38"/>
      <c r="C94" s="32" t="s">
        <v>373</v>
      </c>
      <c r="D94" s="33" t="s">
        <v>92</v>
      </c>
      <c r="E94" s="34">
        <v>0</v>
      </c>
      <c r="F94" s="139"/>
      <c r="G94" s="144"/>
      <c r="H94" s="28"/>
      <c r="I94" s="88"/>
    </row>
    <row r="95" spans="1:15" ht="22.5" outlineLevel="1" x14ac:dyDescent="0.25">
      <c r="A95" s="153" t="s">
        <v>230</v>
      </c>
      <c r="B95" s="152" t="s">
        <v>35</v>
      </c>
      <c r="C95" s="154" t="s">
        <v>358</v>
      </c>
      <c r="D95" s="155" t="s">
        <v>10</v>
      </c>
      <c r="E95" s="156">
        <v>0.57999999999999996</v>
      </c>
      <c r="F95" s="157"/>
      <c r="G95" s="147"/>
      <c r="H95" s="133"/>
      <c r="I95" s="129"/>
    </row>
    <row r="96" spans="1:15" ht="33.75" outlineLevel="1" x14ac:dyDescent="0.25">
      <c r="A96" s="124" t="s">
        <v>231</v>
      </c>
      <c r="B96" s="125" t="s">
        <v>39</v>
      </c>
      <c r="C96" s="126" t="s">
        <v>348</v>
      </c>
      <c r="D96" s="127" t="s">
        <v>11</v>
      </c>
      <c r="E96" s="128">
        <v>15.41</v>
      </c>
      <c r="F96" s="141"/>
      <c r="G96" s="147"/>
      <c r="H96" s="133"/>
      <c r="I96" s="129"/>
    </row>
    <row r="97" spans="1:15" ht="22.5" outlineLevel="1" x14ac:dyDescent="0.25">
      <c r="A97" s="151" t="s">
        <v>232</v>
      </c>
      <c r="B97" s="152" t="s">
        <v>359</v>
      </c>
      <c r="C97" s="126" t="s">
        <v>360</v>
      </c>
      <c r="D97" s="127" t="s">
        <v>10</v>
      </c>
      <c r="E97" s="128">
        <v>0.57999999999999996</v>
      </c>
      <c r="F97" s="141"/>
      <c r="G97" s="147"/>
      <c r="H97" s="133"/>
      <c r="I97" s="129"/>
    </row>
    <row r="98" spans="1:15" outlineLevel="1" x14ac:dyDescent="0.25">
      <c r="A98" s="153" t="s">
        <v>233</v>
      </c>
      <c r="B98" s="152" t="s">
        <v>374</v>
      </c>
      <c r="C98" s="154" t="s">
        <v>375</v>
      </c>
      <c r="D98" s="155" t="s">
        <v>129</v>
      </c>
      <c r="E98" s="156">
        <v>1.67</v>
      </c>
      <c r="F98" s="157"/>
      <c r="G98" s="147"/>
      <c r="H98" s="133"/>
      <c r="I98" s="129"/>
    </row>
    <row r="99" spans="1:15" ht="33.75" outlineLevel="1" x14ac:dyDescent="0.25">
      <c r="A99" s="153" t="s">
        <v>234</v>
      </c>
      <c r="B99" s="152" t="s">
        <v>376</v>
      </c>
      <c r="C99" s="154" t="s">
        <v>377</v>
      </c>
      <c r="D99" s="155" t="s">
        <v>8</v>
      </c>
      <c r="E99" s="156">
        <v>9.6</v>
      </c>
      <c r="F99" s="157"/>
      <c r="G99" s="147"/>
      <c r="H99" s="133"/>
      <c r="I99" s="129"/>
    </row>
    <row r="100" spans="1:15" outlineLevel="1" x14ac:dyDescent="0.25">
      <c r="A100" s="87" t="s">
        <v>235</v>
      </c>
      <c r="B100" s="38"/>
      <c r="C100" s="32" t="s">
        <v>74</v>
      </c>
      <c r="D100" s="33" t="s">
        <v>92</v>
      </c>
      <c r="E100" s="34">
        <v>0</v>
      </c>
      <c r="F100" s="139"/>
      <c r="G100" s="144"/>
      <c r="H100" s="28"/>
      <c r="I100" s="88"/>
      <c r="J100" s="150"/>
      <c r="K100" s="150"/>
      <c r="L100" s="150"/>
      <c r="M100" s="150" t="s">
        <v>32</v>
      </c>
      <c r="N100" s="133" t="e">
        <f>N34</f>
        <v>#REF!</v>
      </c>
      <c r="O100" s="150"/>
    </row>
    <row r="101" spans="1:15" outlineLevel="1" x14ac:dyDescent="0.25">
      <c r="A101" s="124" t="s">
        <v>236</v>
      </c>
      <c r="B101" s="125" t="s">
        <v>119</v>
      </c>
      <c r="C101" s="126" t="s">
        <v>61</v>
      </c>
      <c r="D101" s="127" t="s">
        <v>12</v>
      </c>
      <c r="E101" s="128">
        <v>718.64</v>
      </c>
      <c r="F101" s="141"/>
      <c r="G101" s="147"/>
      <c r="H101" s="133"/>
      <c r="I101" s="129"/>
      <c r="J101" s="5"/>
      <c r="K101" s="5"/>
      <c r="L101" s="5"/>
      <c r="M101" s="5"/>
      <c r="N101" s="5"/>
      <c r="O101" s="5"/>
    </row>
    <row r="102" spans="1:15" ht="33.75" outlineLevel="1" x14ac:dyDescent="0.25">
      <c r="A102" s="151" t="s">
        <v>237</v>
      </c>
      <c r="B102" s="152" t="s">
        <v>39</v>
      </c>
      <c r="C102" s="126" t="s">
        <v>348</v>
      </c>
      <c r="D102" s="127" t="s">
        <v>11</v>
      </c>
      <c r="E102" s="128">
        <v>12.52</v>
      </c>
      <c r="F102" s="141"/>
      <c r="G102" s="147"/>
      <c r="H102" s="133"/>
      <c r="I102" s="129"/>
      <c r="J102" s="5"/>
      <c r="K102" s="5"/>
      <c r="L102" s="5"/>
      <c r="M102" s="5"/>
      <c r="N102" s="5"/>
      <c r="O102" s="5"/>
    </row>
    <row r="103" spans="1:15" s="46" customFormat="1" ht="22.5" outlineLevel="1" x14ac:dyDescent="0.25">
      <c r="A103" s="153" t="s">
        <v>238</v>
      </c>
      <c r="B103" s="152" t="s">
        <v>171</v>
      </c>
      <c r="C103" s="154" t="s">
        <v>172</v>
      </c>
      <c r="D103" s="155" t="s">
        <v>8</v>
      </c>
      <c r="E103" s="156">
        <v>215.59</v>
      </c>
      <c r="F103" s="157"/>
      <c r="G103" s="147"/>
      <c r="H103" s="133"/>
      <c r="I103" s="129"/>
      <c r="J103" s="37"/>
      <c r="K103" s="37"/>
      <c r="L103" s="37"/>
      <c r="M103" s="37"/>
      <c r="N103" s="37"/>
      <c r="O103" s="37"/>
    </row>
    <row r="104" spans="1:15" ht="22.5" outlineLevel="1" x14ac:dyDescent="0.25">
      <c r="A104" s="87" t="s">
        <v>239</v>
      </c>
      <c r="B104" s="38"/>
      <c r="C104" s="32" t="s">
        <v>60</v>
      </c>
      <c r="D104" s="33" t="s">
        <v>92</v>
      </c>
      <c r="E104" s="34">
        <v>0</v>
      </c>
      <c r="F104" s="139"/>
      <c r="G104" s="144"/>
      <c r="H104" s="28"/>
      <c r="I104" s="88"/>
      <c r="J104" s="5"/>
      <c r="K104" s="5" t="s">
        <v>29</v>
      </c>
      <c r="L104" s="5"/>
      <c r="M104" s="12"/>
      <c r="N104" s="11"/>
      <c r="O104" s="5"/>
    </row>
    <row r="105" spans="1:15" outlineLevel="1" x14ac:dyDescent="0.25">
      <c r="A105" s="124" t="s">
        <v>240</v>
      </c>
      <c r="B105" s="125" t="s">
        <v>119</v>
      </c>
      <c r="C105" s="126" t="s">
        <v>61</v>
      </c>
      <c r="D105" s="127" t="s">
        <v>12</v>
      </c>
      <c r="E105" s="128">
        <v>13.19</v>
      </c>
      <c r="F105" s="141"/>
      <c r="G105" s="147"/>
      <c r="H105" s="133"/>
      <c r="I105" s="129"/>
      <c r="J105" s="11"/>
      <c r="K105" s="11" t="s">
        <v>31</v>
      </c>
      <c r="L105" s="11"/>
      <c r="M105" s="12"/>
      <c r="N105" s="11"/>
      <c r="O105" s="5"/>
    </row>
    <row r="106" spans="1:15" ht="33.75" outlineLevel="1" x14ac:dyDescent="0.25">
      <c r="A106" s="124" t="s">
        <v>241</v>
      </c>
      <c r="B106" s="125" t="s">
        <v>39</v>
      </c>
      <c r="C106" s="126" t="s">
        <v>348</v>
      </c>
      <c r="D106" s="127" t="s">
        <v>11</v>
      </c>
      <c r="E106" s="128">
        <v>2.76</v>
      </c>
      <c r="F106" s="141"/>
      <c r="G106" s="147"/>
      <c r="H106" s="133"/>
      <c r="I106" s="129"/>
      <c r="J106" s="11"/>
      <c r="K106" s="11"/>
      <c r="L106" s="5"/>
      <c r="M106" s="12"/>
      <c r="N106" s="11"/>
      <c r="O106" s="5"/>
    </row>
    <row r="107" spans="1:15" ht="33.75" outlineLevel="1" x14ac:dyDescent="0.25">
      <c r="A107" s="124" t="s">
        <v>242</v>
      </c>
      <c r="B107" s="125" t="s">
        <v>378</v>
      </c>
      <c r="C107" s="126" t="s">
        <v>62</v>
      </c>
      <c r="D107" s="127" t="s">
        <v>12</v>
      </c>
      <c r="E107" s="128">
        <v>0.42</v>
      </c>
      <c r="F107" s="141"/>
      <c r="G107" s="147"/>
      <c r="H107" s="133"/>
      <c r="I107" s="129"/>
      <c r="J107" s="11"/>
      <c r="K107" s="11"/>
      <c r="L107" s="5"/>
      <c r="M107" s="12"/>
      <c r="N107" s="11"/>
      <c r="O107" s="5"/>
    </row>
    <row r="108" spans="1:15" outlineLevel="1" x14ac:dyDescent="0.25">
      <c r="A108" s="151" t="s">
        <v>243</v>
      </c>
      <c r="B108" s="152" t="s">
        <v>372</v>
      </c>
      <c r="C108" s="126" t="s">
        <v>75</v>
      </c>
      <c r="D108" s="127" t="s">
        <v>36</v>
      </c>
      <c r="E108" s="128">
        <v>7</v>
      </c>
      <c r="F108" s="141"/>
      <c r="G108" s="147"/>
      <c r="H108" s="133"/>
      <c r="I108" s="129"/>
      <c r="J108" s="11"/>
      <c r="K108" s="11"/>
      <c r="L108" s="11"/>
      <c r="M108" s="12"/>
      <c r="N108" s="11"/>
      <c r="O108" s="5"/>
    </row>
    <row r="109" spans="1:15" outlineLevel="1" x14ac:dyDescent="0.25">
      <c r="A109" s="87" t="s">
        <v>244</v>
      </c>
      <c r="B109" s="38"/>
      <c r="C109" s="32" t="s">
        <v>124</v>
      </c>
      <c r="D109" s="33" t="s">
        <v>92</v>
      </c>
      <c r="E109" s="34">
        <v>0</v>
      </c>
      <c r="F109" s="139"/>
      <c r="G109" s="144"/>
      <c r="H109" s="28"/>
      <c r="I109" s="88"/>
      <c r="J109" s="48"/>
      <c r="K109" s="48"/>
      <c r="L109" s="48"/>
      <c r="M109" s="49"/>
      <c r="N109" s="48"/>
    </row>
    <row r="110" spans="1:15" outlineLevel="1" x14ac:dyDescent="0.25">
      <c r="A110" s="87" t="s">
        <v>245</v>
      </c>
      <c r="B110" s="38"/>
      <c r="C110" s="32" t="s">
        <v>133</v>
      </c>
      <c r="D110" s="33" t="s">
        <v>92</v>
      </c>
      <c r="E110" s="34">
        <v>0</v>
      </c>
      <c r="F110" s="139"/>
      <c r="G110" s="144"/>
      <c r="H110" s="28"/>
      <c r="I110" s="88"/>
    </row>
    <row r="111" spans="1:15" outlineLevel="1" x14ac:dyDescent="0.25">
      <c r="A111" s="124" t="s">
        <v>246</v>
      </c>
      <c r="B111" s="125" t="s">
        <v>135</v>
      </c>
      <c r="C111" s="126" t="s">
        <v>136</v>
      </c>
      <c r="D111" s="127" t="s">
        <v>8</v>
      </c>
      <c r="E111" s="128">
        <v>3445.08</v>
      </c>
      <c r="F111" s="141"/>
      <c r="G111" s="147"/>
      <c r="H111" s="133"/>
      <c r="I111" s="129"/>
    </row>
    <row r="112" spans="1:15" outlineLevel="1" x14ac:dyDescent="0.25">
      <c r="A112" s="124" t="s">
        <v>247</v>
      </c>
      <c r="B112" s="125" t="s">
        <v>138</v>
      </c>
      <c r="C112" s="126" t="s">
        <v>139</v>
      </c>
      <c r="D112" s="127" t="s">
        <v>140</v>
      </c>
      <c r="E112" s="128">
        <v>1550.29</v>
      </c>
      <c r="F112" s="141"/>
      <c r="G112" s="147"/>
      <c r="H112" s="133"/>
      <c r="I112" s="129"/>
    </row>
    <row r="113" spans="1:15" ht="22.5" outlineLevel="1" x14ac:dyDescent="0.25">
      <c r="A113" s="153" t="s">
        <v>248</v>
      </c>
      <c r="B113" s="152" t="s">
        <v>142</v>
      </c>
      <c r="C113" s="154" t="s">
        <v>143</v>
      </c>
      <c r="D113" s="155" t="s">
        <v>8</v>
      </c>
      <c r="E113" s="156">
        <v>3445.08</v>
      </c>
      <c r="F113" s="157"/>
      <c r="G113" s="147"/>
      <c r="H113" s="133"/>
      <c r="I113" s="129"/>
    </row>
    <row r="114" spans="1:15" ht="22.5" outlineLevel="1" x14ac:dyDescent="0.25">
      <c r="A114" s="153" t="s">
        <v>249</v>
      </c>
      <c r="B114" s="152" t="s">
        <v>145</v>
      </c>
      <c r="C114" s="154" t="s">
        <v>146</v>
      </c>
      <c r="D114" s="155" t="s">
        <v>129</v>
      </c>
      <c r="E114" s="156">
        <v>103.35</v>
      </c>
      <c r="F114" s="157"/>
      <c r="G114" s="147"/>
      <c r="H114" s="133"/>
      <c r="I114" s="129"/>
    </row>
    <row r="115" spans="1:15" ht="33.75" outlineLevel="1" x14ac:dyDescent="0.25">
      <c r="A115" s="153" t="s">
        <v>250</v>
      </c>
      <c r="B115" s="152" t="s">
        <v>148</v>
      </c>
      <c r="C115" s="154" t="s">
        <v>149</v>
      </c>
      <c r="D115" s="155" t="s">
        <v>150</v>
      </c>
      <c r="E115" s="156">
        <v>14.04</v>
      </c>
      <c r="F115" s="157"/>
      <c r="G115" s="147"/>
      <c r="H115" s="133"/>
      <c r="I115" s="129"/>
    </row>
    <row r="116" spans="1:15" ht="33.75" outlineLevel="1" x14ac:dyDescent="0.25">
      <c r="A116" s="153" t="s">
        <v>251</v>
      </c>
      <c r="B116" s="152" t="s">
        <v>152</v>
      </c>
      <c r="C116" s="154" t="s">
        <v>153</v>
      </c>
      <c r="D116" s="155" t="s">
        <v>34</v>
      </c>
      <c r="E116" s="156">
        <v>421.18</v>
      </c>
      <c r="F116" s="157"/>
      <c r="G116" s="147"/>
      <c r="H116" s="133"/>
      <c r="I116" s="129"/>
    </row>
    <row r="117" spans="1:15" ht="45" outlineLevel="1" x14ac:dyDescent="0.25">
      <c r="A117" s="153" t="s">
        <v>252</v>
      </c>
      <c r="B117" s="152" t="s">
        <v>155</v>
      </c>
      <c r="C117" s="154" t="s">
        <v>156</v>
      </c>
      <c r="D117" s="155" t="s">
        <v>34</v>
      </c>
      <c r="E117" s="156">
        <v>3495.81</v>
      </c>
      <c r="F117" s="157"/>
      <c r="G117" s="147"/>
      <c r="H117" s="133"/>
      <c r="I117" s="129"/>
    </row>
    <row r="118" spans="1:15" ht="33.75" outlineLevel="1" x14ac:dyDescent="0.25">
      <c r="A118" s="151" t="s">
        <v>253</v>
      </c>
      <c r="B118" s="152" t="s">
        <v>2</v>
      </c>
      <c r="C118" s="126" t="s">
        <v>116</v>
      </c>
      <c r="D118" s="127" t="s">
        <v>11</v>
      </c>
      <c r="E118" s="128">
        <v>2232.41</v>
      </c>
      <c r="F118" s="141"/>
      <c r="G118" s="147"/>
      <c r="H118" s="133"/>
      <c r="I118" s="129"/>
    </row>
    <row r="119" spans="1:15" outlineLevel="1" x14ac:dyDescent="0.25">
      <c r="A119" s="87" t="s">
        <v>254</v>
      </c>
      <c r="B119" s="38"/>
      <c r="C119" s="32" t="s">
        <v>158</v>
      </c>
      <c r="D119" s="33" t="s">
        <v>92</v>
      </c>
      <c r="E119" s="34">
        <v>0</v>
      </c>
      <c r="F119" s="139"/>
      <c r="G119" s="144"/>
      <c r="H119" s="28"/>
      <c r="I119" s="88"/>
    </row>
    <row r="120" spans="1:15" outlineLevel="1" x14ac:dyDescent="0.25">
      <c r="A120" s="153" t="s">
        <v>255</v>
      </c>
      <c r="B120" s="152" t="s">
        <v>138</v>
      </c>
      <c r="C120" s="154" t="s">
        <v>139</v>
      </c>
      <c r="D120" s="155" t="s">
        <v>140</v>
      </c>
      <c r="E120" s="156">
        <v>1550.29</v>
      </c>
      <c r="F120" s="157"/>
      <c r="G120" s="147"/>
      <c r="H120" s="133"/>
      <c r="I120" s="129"/>
    </row>
    <row r="121" spans="1:15" ht="22.5" outlineLevel="1" x14ac:dyDescent="0.25">
      <c r="A121" s="153" t="s">
        <v>256</v>
      </c>
      <c r="B121" s="152" t="s">
        <v>142</v>
      </c>
      <c r="C121" s="154" t="s">
        <v>143</v>
      </c>
      <c r="D121" s="155" t="s">
        <v>8</v>
      </c>
      <c r="E121" s="156">
        <v>3445.08</v>
      </c>
      <c r="F121" s="157"/>
      <c r="G121" s="147"/>
      <c r="H121" s="133"/>
      <c r="I121" s="129"/>
    </row>
    <row r="122" spans="1:15" ht="22.5" outlineLevel="1" x14ac:dyDescent="0.25">
      <c r="A122" s="124" t="s">
        <v>257</v>
      </c>
      <c r="B122" s="125" t="s">
        <v>145</v>
      </c>
      <c r="C122" s="126" t="s">
        <v>146</v>
      </c>
      <c r="D122" s="127" t="s">
        <v>129</v>
      </c>
      <c r="E122" s="128">
        <v>103.35</v>
      </c>
      <c r="F122" s="141"/>
      <c r="G122" s="147"/>
      <c r="H122" s="133"/>
      <c r="I122" s="129"/>
    </row>
    <row r="123" spans="1:15" ht="33.75" outlineLevel="1" x14ac:dyDescent="0.25">
      <c r="A123" s="151" t="s">
        <v>258</v>
      </c>
      <c r="B123" s="152" t="s">
        <v>148</v>
      </c>
      <c r="C123" s="126" t="s">
        <v>149</v>
      </c>
      <c r="D123" s="127" t="s">
        <v>150</v>
      </c>
      <c r="E123" s="128">
        <v>14.04</v>
      </c>
      <c r="F123" s="141"/>
      <c r="G123" s="147"/>
      <c r="H123" s="133"/>
      <c r="I123" s="129"/>
    </row>
    <row r="124" spans="1:15" ht="33.75" outlineLevel="1" x14ac:dyDescent="0.25">
      <c r="A124" s="153" t="s">
        <v>259</v>
      </c>
      <c r="B124" s="152" t="s">
        <v>152</v>
      </c>
      <c r="C124" s="154" t="s">
        <v>153</v>
      </c>
      <c r="D124" s="155" t="s">
        <v>34</v>
      </c>
      <c r="E124" s="156">
        <v>421.18</v>
      </c>
      <c r="F124" s="157"/>
      <c r="G124" s="147"/>
      <c r="H124" s="133"/>
      <c r="I124" s="129"/>
    </row>
    <row r="125" spans="1:15" ht="45" outlineLevel="1" x14ac:dyDescent="0.25">
      <c r="A125" s="153" t="s">
        <v>260</v>
      </c>
      <c r="B125" s="152" t="s">
        <v>155</v>
      </c>
      <c r="C125" s="154" t="s">
        <v>156</v>
      </c>
      <c r="D125" s="155" t="s">
        <v>34</v>
      </c>
      <c r="E125" s="156">
        <v>3495.81</v>
      </c>
      <c r="F125" s="157"/>
      <c r="G125" s="147"/>
      <c r="H125" s="133"/>
      <c r="I125" s="129"/>
    </row>
    <row r="126" spans="1:15" ht="33.75" outlineLevel="1" x14ac:dyDescent="0.25">
      <c r="A126" s="124" t="s">
        <v>261</v>
      </c>
      <c r="B126" s="125" t="s">
        <v>2</v>
      </c>
      <c r="C126" s="126" t="s">
        <v>116</v>
      </c>
      <c r="D126" s="127" t="s">
        <v>11</v>
      </c>
      <c r="E126" s="128">
        <v>2232.41</v>
      </c>
      <c r="F126" s="141"/>
      <c r="G126" s="147"/>
      <c r="H126" s="133"/>
      <c r="I126" s="129"/>
      <c r="J126" s="150"/>
      <c r="K126" s="150"/>
      <c r="L126" s="150"/>
      <c r="M126" s="150" t="s">
        <v>32</v>
      </c>
      <c r="N126" s="133">
        <f>N60</f>
        <v>0</v>
      </c>
      <c r="O126" s="150"/>
    </row>
    <row r="127" spans="1:15" outlineLevel="1" x14ac:dyDescent="0.25">
      <c r="A127" s="87" t="s">
        <v>262</v>
      </c>
      <c r="B127" s="38"/>
      <c r="C127" s="32" t="s">
        <v>379</v>
      </c>
      <c r="D127" s="33" t="s">
        <v>92</v>
      </c>
      <c r="E127" s="34">
        <v>0</v>
      </c>
      <c r="F127" s="139"/>
      <c r="G127" s="144"/>
      <c r="H127" s="28"/>
      <c r="I127" s="88"/>
      <c r="J127" s="5"/>
      <c r="K127" s="5"/>
      <c r="L127" s="5"/>
      <c r="M127" s="5"/>
      <c r="N127" s="5"/>
      <c r="O127" s="5"/>
    </row>
    <row r="128" spans="1:15" outlineLevel="1" x14ac:dyDescent="0.25">
      <c r="A128" s="87" t="s">
        <v>263</v>
      </c>
      <c r="B128" s="38"/>
      <c r="C128" s="32" t="s">
        <v>65</v>
      </c>
      <c r="D128" s="33" t="s">
        <v>92</v>
      </c>
      <c r="E128" s="34">
        <v>0</v>
      </c>
      <c r="F128" s="139"/>
      <c r="G128" s="144"/>
      <c r="H128" s="28"/>
      <c r="I128" s="88"/>
      <c r="J128" s="5"/>
      <c r="K128" s="5"/>
      <c r="L128" s="5"/>
      <c r="M128" s="5"/>
      <c r="N128" s="5"/>
      <c r="O128" s="5"/>
    </row>
    <row r="129" spans="1:15" s="46" customFormat="1" outlineLevel="1" x14ac:dyDescent="0.25">
      <c r="A129" s="153" t="s">
        <v>264</v>
      </c>
      <c r="B129" s="152" t="s">
        <v>380</v>
      </c>
      <c r="C129" s="154" t="s">
        <v>66</v>
      </c>
      <c r="D129" s="155" t="s">
        <v>12</v>
      </c>
      <c r="E129" s="156">
        <v>10.8</v>
      </c>
      <c r="F129" s="157"/>
      <c r="G129" s="147"/>
      <c r="H129" s="133"/>
      <c r="I129" s="129"/>
      <c r="J129" s="37"/>
      <c r="K129" s="37"/>
      <c r="L129" s="37"/>
      <c r="M129" s="37"/>
      <c r="N129" s="37"/>
      <c r="O129" s="37"/>
    </row>
    <row r="130" spans="1:15" ht="33.75" outlineLevel="1" x14ac:dyDescent="0.25">
      <c r="A130" s="153" t="s">
        <v>265</v>
      </c>
      <c r="B130" s="152" t="s">
        <v>2</v>
      </c>
      <c r="C130" s="154" t="s">
        <v>116</v>
      </c>
      <c r="D130" s="155" t="s">
        <v>11</v>
      </c>
      <c r="E130" s="156">
        <v>6.3</v>
      </c>
      <c r="F130" s="157"/>
      <c r="G130" s="147"/>
      <c r="H130" s="133"/>
      <c r="I130" s="129"/>
      <c r="J130" s="5"/>
      <c r="K130" s="5" t="s">
        <v>29</v>
      </c>
      <c r="L130" s="5"/>
      <c r="M130" s="12"/>
      <c r="N130" s="11"/>
      <c r="O130" s="5"/>
    </row>
    <row r="131" spans="1:15" ht="56.25" outlineLevel="1" x14ac:dyDescent="0.25">
      <c r="A131" s="124" t="s">
        <v>266</v>
      </c>
      <c r="B131" s="125" t="s">
        <v>37</v>
      </c>
      <c r="C131" s="126" t="s">
        <v>38</v>
      </c>
      <c r="D131" s="127" t="s">
        <v>12</v>
      </c>
      <c r="E131" s="128">
        <v>10.8</v>
      </c>
      <c r="F131" s="141"/>
      <c r="G131" s="147"/>
      <c r="H131" s="133"/>
      <c r="I131" s="129"/>
      <c r="J131" s="11"/>
      <c r="K131" s="11" t="s">
        <v>31</v>
      </c>
      <c r="L131" s="11"/>
      <c r="M131" s="12"/>
      <c r="N131" s="11"/>
      <c r="O131" s="5"/>
    </row>
    <row r="132" spans="1:15" ht="22.5" outlineLevel="1" x14ac:dyDescent="0.25">
      <c r="A132" s="124" t="s">
        <v>267</v>
      </c>
      <c r="B132" s="125" t="s">
        <v>381</v>
      </c>
      <c r="C132" s="126" t="s">
        <v>382</v>
      </c>
      <c r="D132" s="127" t="s">
        <v>8</v>
      </c>
      <c r="E132" s="128">
        <v>10.28</v>
      </c>
      <c r="F132" s="141"/>
      <c r="G132" s="147"/>
      <c r="H132" s="133"/>
      <c r="I132" s="129"/>
      <c r="J132" s="11"/>
      <c r="K132" s="11"/>
      <c r="L132" s="5"/>
      <c r="M132" s="12"/>
      <c r="N132" s="11"/>
      <c r="O132" s="5"/>
    </row>
    <row r="133" spans="1:15" ht="33.75" outlineLevel="1" x14ac:dyDescent="0.25">
      <c r="A133" s="124" t="s">
        <v>268</v>
      </c>
      <c r="B133" s="125" t="s">
        <v>2</v>
      </c>
      <c r="C133" s="126" t="s">
        <v>116</v>
      </c>
      <c r="D133" s="127" t="s">
        <v>11</v>
      </c>
      <c r="E133" s="128">
        <v>15.99</v>
      </c>
      <c r="F133" s="141"/>
      <c r="G133" s="147"/>
      <c r="H133" s="133"/>
      <c r="I133" s="129"/>
      <c r="J133" s="11"/>
      <c r="K133" s="11"/>
      <c r="L133" s="5"/>
      <c r="M133" s="12"/>
      <c r="N133" s="11"/>
      <c r="O133" s="5"/>
    </row>
    <row r="134" spans="1:15" ht="22.5" outlineLevel="1" x14ac:dyDescent="0.25">
      <c r="A134" s="151" t="s">
        <v>269</v>
      </c>
      <c r="B134" s="152" t="s">
        <v>35</v>
      </c>
      <c r="C134" s="126" t="s">
        <v>358</v>
      </c>
      <c r="D134" s="127" t="s">
        <v>10</v>
      </c>
      <c r="E134" s="128">
        <v>0.51</v>
      </c>
      <c r="F134" s="141"/>
      <c r="G134" s="147"/>
      <c r="H134" s="133"/>
      <c r="I134" s="129"/>
      <c r="J134" s="11"/>
      <c r="K134" s="11"/>
      <c r="L134" s="11"/>
      <c r="M134" s="12"/>
      <c r="N134" s="11"/>
      <c r="O134" s="5"/>
    </row>
    <row r="135" spans="1:15" ht="33.75" outlineLevel="1" x14ac:dyDescent="0.25">
      <c r="A135" s="153" t="s">
        <v>270</v>
      </c>
      <c r="B135" s="152" t="s">
        <v>2</v>
      </c>
      <c r="C135" s="154" t="s">
        <v>116</v>
      </c>
      <c r="D135" s="155" t="s">
        <v>11</v>
      </c>
      <c r="E135" s="156">
        <v>13.55</v>
      </c>
      <c r="F135" s="157"/>
      <c r="G135" s="147"/>
      <c r="H135" s="133"/>
      <c r="I135" s="129"/>
      <c r="J135" s="48"/>
      <c r="K135" s="48"/>
      <c r="L135" s="48"/>
      <c r="M135" s="49"/>
      <c r="N135" s="48"/>
    </row>
    <row r="136" spans="1:15" ht="33.75" outlineLevel="1" x14ac:dyDescent="0.25">
      <c r="A136" s="153" t="s">
        <v>271</v>
      </c>
      <c r="B136" s="152" t="s">
        <v>383</v>
      </c>
      <c r="C136" s="154" t="s">
        <v>384</v>
      </c>
      <c r="D136" s="155" t="s">
        <v>8</v>
      </c>
      <c r="E136" s="156">
        <v>10.28</v>
      </c>
      <c r="F136" s="157"/>
      <c r="G136" s="147"/>
      <c r="H136" s="133"/>
      <c r="I136" s="129"/>
    </row>
    <row r="137" spans="1:15" outlineLevel="1" x14ac:dyDescent="0.25">
      <c r="A137" s="87" t="s">
        <v>272</v>
      </c>
      <c r="B137" s="38"/>
      <c r="C137" s="32" t="s">
        <v>67</v>
      </c>
      <c r="D137" s="33" t="s">
        <v>92</v>
      </c>
      <c r="E137" s="34">
        <v>0</v>
      </c>
      <c r="F137" s="139"/>
      <c r="G137" s="144"/>
      <c r="H137" s="28"/>
      <c r="I137" s="88"/>
    </row>
    <row r="138" spans="1:15" outlineLevel="1" x14ac:dyDescent="0.25">
      <c r="A138" s="124" t="s">
        <v>273</v>
      </c>
      <c r="B138" s="125" t="s">
        <v>119</v>
      </c>
      <c r="C138" s="126" t="s">
        <v>61</v>
      </c>
      <c r="D138" s="127" t="s">
        <v>12</v>
      </c>
      <c r="E138" s="128">
        <v>37.979999999999997</v>
      </c>
      <c r="F138" s="141"/>
      <c r="G138" s="147"/>
      <c r="H138" s="133"/>
      <c r="I138" s="129"/>
    </row>
    <row r="139" spans="1:15" ht="33.75" outlineLevel="1" x14ac:dyDescent="0.25">
      <c r="A139" s="153" t="s">
        <v>274</v>
      </c>
      <c r="B139" s="152" t="s">
        <v>2</v>
      </c>
      <c r="C139" s="154" t="s">
        <v>116</v>
      </c>
      <c r="D139" s="155" t="s">
        <v>11</v>
      </c>
      <c r="E139" s="156">
        <v>5.34</v>
      </c>
      <c r="F139" s="157"/>
      <c r="G139" s="147"/>
      <c r="H139" s="133"/>
      <c r="I139" s="129"/>
    </row>
    <row r="140" spans="1:15" ht="22.5" outlineLevel="1" x14ac:dyDescent="0.25">
      <c r="A140" s="153" t="s">
        <v>275</v>
      </c>
      <c r="B140" s="152" t="s">
        <v>385</v>
      </c>
      <c r="C140" s="154" t="s">
        <v>68</v>
      </c>
      <c r="D140" s="155" t="s">
        <v>8</v>
      </c>
      <c r="E140" s="156">
        <v>4.2300000000000004</v>
      </c>
      <c r="F140" s="157"/>
      <c r="G140" s="147"/>
      <c r="H140" s="133"/>
      <c r="I140" s="129"/>
    </row>
    <row r="141" spans="1:15" ht="22.5" outlineLevel="1" x14ac:dyDescent="0.25">
      <c r="A141" s="153" t="s">
        <v>276</v>
      </c>
      <c r="B141" s="152" t="s">
        <v>385</v>
      </c>
      <c r="C141" s="154" t="s">
        <v>68</v>
      </c>
      <c r="D141" s="155" t="s">
        <v>8</v>
      </c>
      <c r="E141" s="156">
        <v>2.63</v>
      </c>
      <c r="F141" s="157"/>
      <c r="G141" s="147"/>
      <c r="H141" s="133"/>
      <c r="I141" s="129"/>
    </row>
    <row r="142" spans="1:15" outlineLevel="1" x14ac:dyDescent="0.25">
      <c r="A142" s="87" t="s">
        <v>277</v>
      </c>
      <c r="B142" s="38"/>
      <c r="C142" s="32" t="s">
        <v>73</v>
      </c>
      <c r="D142" s="33" t="s">
        <v>92</v>
      </c>
      <c r="E142" s="34">
        <v>0</v>
      </c>
      <c r="F142" s="139"/>
      <c r="G142" s="144"/>
      <c r="H142" s="28"/>
      <c r="I142" s="88"/>
    </row>
    <row r="143" spans="1:15" ht="22.5" outlineLevel="1" x14ac:dyDescent="0.25">
      <c r="A143" s="153" t="s">
        <v>278</v>
      </c>
      <c r="B143" s="152" t="s">
        <v>76</v>
      </c>
      <c r="C143" s="154" t="s">
        <v>77</v>
      </c>
      <c r="D143" s="155" t="s">
        <v>13</v>
      </c>
      <c r="E143" s="156">
        <v>18</v>
      </c>
      <c r="F143" s="157"/>
      <c r="G143" s="147"/>
      <c r="H143" s="133"/>
      <c r="I143" s="129"/>
    </row>
    <row r="144" spans="1:15" ht="33.75" outlineLevel="1" x14ac:dyDescent="0.25">
      <c r="A144" s="151" t="s">
        <v>279</v>
      </c>
      <c r="B144" s="152" t="s">
        <v>39</v>
      </c>
      <c r="C144" s="126" t="s">
        <v>348</v>
      </c>
      <c r="D144" s="127" t="s">
        <v>11</v>
      </c>
      <c r="E144" s="128">
        <v>24.73</v>
      </c>
      <c r="F144" s="141"/>
      <c r="G144" s="147"/>
      <c r="H144" s="133"/>
      <c r="I144" s="129"/>
    </row>
    <row r="145" spans="1:15" outlineLevel="1" x14ac:dyDescent="0.25">
      <c r="A145" s="87" t="s">
        <v>280</v>
      </c>
      <c r="B145" s="38"/>
      <c r="C145" s="32" t="s">
        <v>173</v>
      </c>
      <c r="D145" s="33" t="s">
        <v>92</v>
      </c>
      <c r="E145" s="34">
        <v>0</v>
      </c>
      <c r="F145" s="139"/>
      <c r="G145" s="144"/>
      <c r="H145" s="28"/>
      <c r="I145" s="88"/>
    </row>
    <row r="146" spans="1:15" outlineLevel="1" x14ac:dyDescent="0.25">
      <c r="A146" s="87" t="s">
        <v>281</v>
      </c>
      <c r="B146" s="38"/>
      <c r="C146" s="32" t="s">
        <v>174</v>
      </c>
      <c r="D146" s="33" t="s">
        <v>92</v>
      </c>
      <c r="E146" s="34">
        <v>0</v>
      </c>
      <c r="F146" s="139"/>
      <c r="G146" s="144"/>
      <c r="H146" s="28"/>
      <c r="I146" s="88"/>
    </row>
    <row r="147" spans="1:15" ht="22.5" outlineLevel="1" x14ac:dyDescent="0.25">
      <c r="A147" s="153" t="s">
        <v>282</v>
      </c>
      <c r="B147" s="152" t="s">
        <v>176</v>
      </c>
      <c r="C147" s="154" t="s">
        <v>5</v>
      </c>
      <c r="D147" s="155" t="s">
        <v>8</v>
      </c>
      <c r="E147" s="156">
        <v>18.079999999999998</v>
      </c>
      <c r="F147" s="157"/>
      <c r="G147" s="147"/>
      <c r="H147" s="133"/>
      <c r="I147" s="129"/>
    </row>
    <row r="148" spans="1:15" ht="22.5" outlineLevel="1" x14ac:dyDescent="0.25">
      <c r="A148" s="124" t="s">
        <v>283</v>
      </c>
      <c r="B148" s="125" t="s">
        <v>176</v>
      </c>
      <c r="C148" s="126" t="s">
        <v>5</v>
      </c>
      <c r="D148" s="127" t="s">
        <v>8</v>
      </c>
      <c r="E148" s="128">
        <v>21.64</v>
      </c>
      <c r="F148" s="141"/>
      <c r="G148" s="147"/>
      <c r="H148" s="133"/>
      <c r="I148" s="129"/>
    </row>
    <row r="149" spans="1:15" ht="22.5" outlineLevel="1" x14ac:dyDescent="0.25">
      <c r="A149" s="151" t="s">
        <v>284</v>
      </c>
      <c r="B149" s="152" t="s">
        <v>185</v>
      </c>
      <c r="C149" s="126" t="s">
        <v>186</v>
      </c>
      <c r="D149" s="127" t="s">
        <v>97</v>
      </c>
      <c r="E149" s="128">
        <v>52.72</v>
      </c>
      <c r="F149" s="141"/>
      <c r="G149" s="147"/>
      <c r="H149" s="133"/>
      <c r="I149" s="129"/>
    </row>
    <row r="150" spans="1:15" outlineLevel="1" x14ac:dyDescent="0.25">
      <c r="A150" s="153" t="s">
        <v>285</v>
      </c>
      <c r="B150" s="152" t="s">
        <v>181</v>
      </c>
      <c r="C150" s="154" t="s">
        <v>386</v>
      </c>
      <c r="D150" s="155" t="s">
        <v>9</v>
      </c>
      <c r="E150" s="156">
        <v>142</v>
      </c>
      <c r="F150" s="157"/>
      <c r="G150" s="147"/>
      <c r="H150" s="133"/>
      <c r="I150" s="129"/>
    </row>
    <row r="151" spans="1:15" outlineLevel="1" x14ac:dyDescent="0.25">
      <c r="A151" s="153" t="s">
        <v>286</v>
      </c>
      <c r="B151" s="152" t="s">
        <v>181</v>
      </c>
      <c r="C151" s="154" t="s">
        <v>387</v>
      </c>
      <c r="D151" s="155" t="s">
        <v>9</v>
      </c>
      <c r="E151" s="156">
        <v>75</v>
      </c>
      <c r="F151" s="157"/>
      <c r="G151" s="147"/>
      <c r="H151" s="133"/>
      <c r="I151" s="129"/>
    </row>
    <row r="152" spans="1:15" outlineLevel="1" x14ac:dyDescent="0.25">
      <c r="A152" s="87" t="s">
        <v>287</v>
      </c>
      <c r="B152" s="38"/>
      <c r="C152" s="32" t="s">
        <v>187</v>
      </c>
      <c r="D152" s="33" t="s">
        <v>92</v>
      </c>
      <c r="E152" s="34">
        <v>0</v>
      </c>
      <c r="F152" s="139"/>
      <c r="G152" s="144"/>
      <c r="H152" s="28"/>
      <c r="I152" s="88"/>
      <c r="J152" s="150"/>
      <c r="K152" s="150"/>
      <c r="L152" s="150"/>
      <c r="M152" s="150" t="s">
        <v>32</v>
      </c>
      <c r="N152" s="133" t="e">
        <f>N34</f>
        <v>#REF!</v>
      </c>
      <c r="O152" s="150"/>
    </row>
    <row r="153" spans="1:15" ht="22.5" outlineLevel="1" x14ac:dyDescent="0.25">
      <c r="A153" s="124" t="s">
        <v>288</v>
      </c>
      <c r="B153" s="125" t="s">
        <v>189</v>
      </c>
      <c r="C153" s="126" t="s">
        <v>190</v>
      </c>
      <c r="D153" s="127" t="s">
        <v>191</v>
      </c>
      <c r="E153" s="128">
        <v>2.62</v>
      </c>
      <c r="F153" s="141"/>
      <c r="G153" s="147"/>
      <c r="H153" s="133"/>
      <c r="I153" s="129"/>
      <c r="J153" s="5"/>
      <c r="K153" s="5"/>
      <c r="L153" s="5"/>
      <c r="M153" s="5"/>
      <c r="N153" s="5"/>
      <c r="O153" s="5"/>
    </row>
    <row r="154" spans="1:15" ht="22.5" outlineLevel="1" x14ac:dyDescent="0.25">
      <c r="A154" s="151" t="s">
        <v>289</v>
      </c>
      <c r="B154" s="152" t="s">
        <v>193</v>
      </c>
      <c r="C154" s="126" t="s">
        <v>194</v>
      </c>
      <c r="D154" s="127" t="s">
        <v>195</v>
      </c>
      <c r="E154" s="128">
        <v>10</v>
      </c>
      <c r="F154" s="141"/>
      <c r="G154" s="147"/>
      <c r="H154" s="133"/>
      <c r="I154" s="129"/>
      <c r="J154" s="5"/>
      <c r="K154" s="5"/>
      <c r="L154" s="5"/>
      <c r="M154" s="5"/>
      <c r="N154" s="5"/>
      <c r="O154" s="5"/>
    </row>
    <row r="155" spans="1:15" s="46" customFormat="1" outlineLevel="1" x14ac:dyDescent="0.25">
      <c r="A155" s="87" t="s">
        <v>290</v>
      </c>
      <c r="B155" s="38"/>
      <c r="C155" s="32" t="s">
        <v>196</v>
      </c>
      <c r="D155" s="33" t="s">
        <v>92</v>
      </c>
      <c r="E155" s="34">
        <v>0</v>
      </c>
      <c r="F155" s="139"/>
      <c r="G155" s="144"/>
      <c r="H155" s="28"/>
      <c r="I155" s="88"/>
      <c r="J155" s="37"/>
      <c r="K155" s="37"/>
      <c r="L155" s="37"/>
      <c r="M155" s="37"/>
      <c r="N155" s="37"/>
      <c r="O155" s="37"/>
    </row>
    <row r="156" spans="1:15" outlineLevel="1" x14ac:dyDescent="0.25">
      <c r="A156" s="87" t="s">
        <v>291</v>
      </c>
      <c r="B156" s="38"/>
      <c r="C156" s="32" t="s">
        <v>197</v>
      </c>
      <c r="D156" s="33" t="s">
        <v>92</v>
      </c>
      <c r="E156" s="34">
        <v>0</v>
      </c>
      <c r="F156" s="139"/>
      <c r="G156" s="144"/>
      <c r="H156" s="28"/>
      <c r="I156" s="88"/>
      <c r="J156" s="5"/>
      <c r="K156" s="5" t="s">
        <v>29</v>
      </c>
      <c r="L156" s="5"/>
      <c r="M156" s="12"/>
      <c r="N156" s="11"/>
      <c r="O156" s="5"/>
    </row>
    <row r="157" spans="1:15" ht="22.5" outlineLevel="1" x14ac:dyDescent="0.25">
      <c r="A157" s="124" t="s">
        <v>292</v>
      </c>
      <c r="B157" s="125" t="s">
        <v>199</v>
      </c>
      <c r="C157" s="126" t="s">
        <v>200</v>
      </c>
      <c r="D157" s="127" t="s">
        <v>9</v>
      </c>
      <c r="E157" s="128">
        <v>3</v>
      </c>
      <c r="F157" s="141"/>
      <c r="G157" s="147"/>
      <c r="H157" s="133"/>
      <c r="I157" s="129"/>
      <c r="J157" s="11"/>
      <c r="K157" s="11" t="s">
        <v>31</v>
      </c>
      <c r="L157" s="11"/>
      <c r="M157" s="12"/>
      <c r="N157" s="11"/>
      <c r="O157" s="5"/>
    </row>
    <row r="158" spans="1:15" outlineLevel="1" x14ac:dyDescent="0.25">
      <c r="A158" s="87" t="s">
        <v>293</v>
      </c>
      <c r="B158" s="38"/>
      <c r="C158" s="32" t="s">
        <v>201</v>
      </c>
      <c r="D158" s="33" t="s">
        <v>92</v>
      </c>
      <c r="E158" s="34">
        <v>0</v>
      </c>
      <c r="F158" s="139"/>
      <c r="G158" s="144"/>
      <c r="H158" s="28"/>
      <c r="I158" s="88"/>
      <c r="J158" s="11"/>
      <c r="K158" s="11"/>
      <c r="L158" s="5"/>
      <c r="M158" s="12"/>
      <c r="N158" s="11"/>
      <c r="O158" s="5"/>
    </row>
    <row r="159" spans="1:15" outlineLevel="1" x14ac:dyDescent="0.25">
      <c r="A159" s="124" t="s">
        <v>294</v>
      </c>
      <c r="B159" s="125" t="s">
        <v>203</v>
      </c>
      <c r="C159" s="126" t="s">
        <v>69</v>
      </c>
      <c r="D159" s="127" t="s">
        <v>97</v>
      </c>
      <c r="E159" s="128">
        <v>3660.67</v>
      </c>
      <c r="F159" s="141"/>
      <c r="G159" s="147"/>
      <c r="H159" s="133"/>
      <c r="I159" s="129"/>
      <c r="J159" s="11"/>
      <c r="K159" s="11"/>
      <c r="L159" s="5"/>
      <c r="M159" s="12"/>
      <c r="N159" s="11"/>
      <c r="O159" s="5"/>
    </row>
    <row r="160" spans="1:15" ht="33.950000000000003" customHeight="1" outlineLevel="1" x14ac:dyDescent="0.25">
      <c r="A160" s="177" t="s">
        <v>295</v>
      </c>
      <c r="B160" s="178"/>
      <c r="C160" s="179" t="s">
        <v>388</v>
      </c>
      <c r="D160" s="180" t="s">
        <v>92</v>
      </c>
      <c r="E160" s="181">
        <v>0</v>
      </c>
      <c r="F160" s="182"/>
      <c r="G160" s="183"/>
      <c r="H160" s="184"/>
      <c r="I160" s="185"/>
      <c r="J160" s="11"/>
      <c r="K160" s="11"/>
      <c r="L160" s="11"/>
      <c r="M160" s="12"/>
      <c r="N160" s="11"/>
      <c r="O160" s="5"/>
    </row>
    <row r="161" spans="1:14" outlineLevel="1" x14ac:dyDescent="0.25">
      <c r="A161" s="87" t="s">
        <v>296</v>
      </c>
      <c r="B161" s="38"/>
      <c r="C161" s="32" t="s">
        <v>0</v>
      </c>
      <c r="D161" s="33" t="s">
        <v>92</v>
      </c>
      <c r="E161" s="34">
        <v>0</v>
      </c>
      <c r="F161" s="139"/>
      <c r="G161" s="144"/>
      <c r="H161" s="28"/>
      <c r="I161" s="88"/>
      <c r="J161" s="48"/>
      <c r="K161" s="48"/>
      <c r="L161" s="48"/>
      <c r="M161" s="49"/>
      <c r="N161" s="48"/>
    </row>
    <row r="162" spans="1:14" outlineLevel="1" x14ac:dyDescent="0.25">
      <c r="A162" s="153" t="s">
        <v>297</v>
      </c>
      <c r="B162" s="152" t="s">
        <v>107</v>
      </c>
      <c r="C162" s="154" t="s">
        <v>33</v>
      </c>
      <c r="D162" s="155" t="s">
        <v>8</v>
      </c>
      <c r="E162" s="156">
        <v>2.88</v>
      </c>
      <c r="F162" s="157"/>
      <c r="G162" s="147"/>
      <c r="H162" s="133"/>
      <c r="I162" s="129"/>
    </row>
    <row r="163" spans="1:14" outlineLevel="1" x14ac:dyDescent="0.25">
      <c r="A163" s="87" t="s">
        <v>298</v>
      </c>
      <c r="B163" s="38"/>
      <c r="C163" s="32" t="s">
        <v>389</v>
      </c>
      <c r="D163" s="33" t="s">
        <v>92</v>
      </c>
      <c r="E163" s="34">
        <v>0</v>
      </c>
      <c r="F163" s="139"/>
      <c r="G163" s="144"/>
      <c r="H163" s="28"/>
      <c r="I163" s="88"/>
    </row>
    <row r="164" spans="1:14" ht="22.5" outlineLevel="1" x14ac:dyDescent="0.25">
      <c r="A164" s="87" t="s">
        <v>299</v>
      </c>
      <c r="B164" s="38"/>
      <c r="C164" s="32" t="s">
        <v>63</v>
      </c>
      <c r="D164" s="33" t="s">
        <v>92</v>
      </c>
      <c r="E164" s="34">
        <v>0</v>
      </c>
      <c r="F164" s="139"/>
      <c r="G164" s="144"/>
      <c r="H164" s="28"/>
      <c r="I164" s="88"/>
    </row>
    <row r="165" spans="1:14" ht="33.75" outlineLevel="1" x14ac:dyDescent="0.25">
      <c r="A165" s="153" t="s">
        <v>300</v>
      </c>
      <c r="B165" s="152" t="s">
        <v>127</v>
      </c>
      <c r="C165" s="154" t="s">
        <v>128</v>
      </c>
      <c r="D165" s="155" t="s">
        <v>129</v>
      </c>
      <c r="E165" s="156">
        <v>6</v>
      </c>
      <c r="F165" s="157"/>
      <c r="G165" s="147"/>
      <c r="H165" s="133"/>
      <c r="I165" s="129"/>
    </row>
    <row r="166" spans="1:14" ht="33.75" outlineLevel="1" x14ac:dyDescent="0.25">
      <c r="A166" s="153" t="s">
        <v>301</v>
      </c>
      <c r="B166" s="152" t="s">
        <v>2</v>
      </c>
      <c r="C166" s="154" t="s">
        <v>116</v>
      </c>
      <c r="D166" s="155" t="s">
        <v>11</v>
      </c>
      <c r="E166" s="156">
        <v>46.8</v>
      </c>
      <c r="F166" s="157"/>
      <c r="G166" s="147"/>
      <c r="H166" s="133"/>
      <c r="I166" s="129"/>
    </row>
    <row r="167" spans="1:14" ht="33.75" outlineLevel="1" x14ac:dyDescent="0.25">
      <c r="A167" s="153" t="s">
        <v>302</v>
      </c>
      <c r="B167" s="152" t="s">
        <v>4</v>
      </c>
      <c r="C167" s="154" t="s">
        <v>64</v>
      </c>
      <c r="D167" s="155" t="s">
        <v>10</v>
      </c>
      <c r="E167" s="156">
        <v>6</v>
      </c>
      <c r="F167" s="157"/>
      <c r="G167" s="147"/>
      <c r="H167" s="133"/>
      <c r="I167" s="129"/>
    </row>
    <row r="168" spans="1:14" ht="33.75" outlineLevel="1" x14ac:dyDescent="0.25">
      <c r="A168" s="153" t="s">
        <v>303</v>
      </c>
      <c r="B168" s="152" t="s">
        <v>2</v>
      </c>
      <c r="C168" s="154" t="s">
        <v>116</v>
      </c>
      <c r="D168" s="155" t="s">
        <v>11</v>
      </c>
      <c r="E168" s="156">
        <v>130.19999999999999</v>
      </c>
      <c r="F168" s="157"/>
      <c r="G168" s="147"/>
      <c r="H168" s="133"/>
      <c r="I168" s="129"/>
    </row>
    <row r="169" spans="1:14" outlineLevel="1" x14ac:dyDescent="0.25">
      <c r="A169" s="87" t="s">
        <v>304</v>
      </c>
      <c r="B169" s="38"/>
      <c r="C169" s="32" t="s">
        <v>390</v>
      </c>
      <c r="D169" s="33" t="s">
        <v>92</v>
      </c>
      <c r="E169" s="34">
        <v>0</v>
      </c>
      <c r="F169" s="139"/>
      <c r="G169" s="144"/>
      <c r="H169" s="28"/>
      <c r="I169" s="88"/>
    </row>
    <row r="170" spans="1:14" outlineLevel="1" x14ac:dyDescent="0.25">
      <c r="A170" s="87" t="s">
        <v>305</v>
      </c>
      <c r="B170" s="38"/>
      <c r="C170" s="32" t="s">
        <v>391</v>
      </c>
      <c r="D170" s="33" t="s">
        <v>92</v>
      </c>
      <c r="E170" s="34">
        <v>0</v>
      </c>
      <c r="F170" s="139"/>
      <c r="G170" s="144"/>
      <c r="H170" s="28"/>
      <c r="I170" s="88"/>
    </row>
    <row r="171" spans="1:14" outlineLevel="1" x14ac:dyDescent="0.25">
      <c r="A171" s="153" t="s">
        <v>306</v>
      </c>
      <c r="B171" s="152" t="s">
        <v>135</v>
      </c>
      <c r="C171" s="154" t="s">
        <v>136</v>
      </c>
      <c r="D171" s="155" t="s">
        <v>8</v>
      </c>
      <c r="E171" s="156">
        <v>1834.68</v>
      </c>
      <c r="F171" s="157"/>
      <c r="G171" s="147"/>
      <c r="H171" s="133"/>
      <c r="I171" s="129"/>
    </row>
    <row r="172" spans="1:14" outlineLevel="1" x14ac:dyDescent="0.25">
      <c r="A172" s="153" t="s">
        <v>307</v>
      </c>
      <c r="B172" s="152" t="s">
        <v>138</v>
      </c>
      <c r="C172" s="154" t="s">
        <v>139</v>
      </c>
      <c r="D172" s="155" t="s">
        <v>140</v>
      </c>
      <c r="E172" s="156">
        <v>825.61</v>
      </c>
      <c r="F172" s="157"/>
      <c r="G172" s="147"/>
      <c r="H172" s="133"/>
      <c r="I172" s="129"/>
    </row>
    <row r="173" spans="1:14" ht="22.5" outlineLevel="1" x14ac:dyDescent="0.25">
      <c r="A173" s="153" t="s">
        <v>308</v>
      </c>
      <c r="B173" s="152" t="s">
        <v>142</v>
      </c>
      <c r="C173" s="154" t="s">
        <v>143</v>
      </c>
      <c r="D173" s="155" t="s">
        <v>8</v>
      </c>
      <c r="E173" s="156">
        <v>1834.68</v>
      </c>
      <c r="F173" s="157"/>
      <c r="G173" s="147"/>
      <c r="H173" s="133"/>
      <c r="I173" s="129"/>
    </row>
    <row r="174" spans="1:14" ht="22.5" outlineLevel="1" x14ac:dyDescent="0.25">
      <c r="A174" s="124" t="s">
        <v>309</v>
      </c>
      <c r="B174" s="125" t="s">
        <v>145</v>
      </c>
      <c r="C174" s="126" t="s">
        <v>146</v>
      </c>
      <c r="D174" s="127" t="s">
        <v>129</v>
      </c>
      <c r="E174" s="128">
        <v>55.05</v>
      </c>
      <c r="F174" s="141"/>
      <c r="G174" s="147"/>
      <c r="H174" s="133"/>
      <c r="I174" s="129"/>
    </row>
    <row r="175" spans="1:14" ht="33.75" outlineLevel="1" x14ac:dyDescent="0.25">
      <c r="A175" s="151" t="s">
        <v>310</v>
      </c>
      <c r="B175" s="152" t="s">
        <v>148</v>
      </c>
      <c r="C175" s="126" t="s">
        <v>149</v>
      </c>
      <c r="D175" s="127" t="s">
        <v>150</v>
      </c>
      <c r="E175" s="128">
        <v>7.48</v>
      </c>
      <c r="F175" s="141"/>
      <c r="G175" s="147"/>
      <c r="H175" s="133"/>
      <c r="I175" s="129"/>
    </row>
    <row r="176" spans="1:14" ht="33.75" outlineLevel="1" x14ac:dyDescent="0.25">
      <c r="A176" s="153" t="s">
        <v>311</v>
      </c>
      <c r="B176" s="152" t="s">
        <v>152</v>
      </c>
      <c r="C176" s="154" t="s">
        <v>153</v>
      </c>
      <c r="D176" s="155" t="s">
        <v>34</v>
      </c>
      <c r="E176" s="156">
        <v>162.30000000000001</v>
      </c>
      <c r="F176" s="157"/>
      <c r="G176" s="147"/>
      <c r="H176" s="133"/>
      <c r="I176" s="129"/>
    </row>
    <row r="177" spans="1:15" ht="45" outlineLevel="1" x14ac:dyDescent="0.25">
      <c r="A177" s="153" t="s">
        <v>312</v>
      </c>
      <c r="B177" s="152" t="s">
        <v>155</v>
      </c>
      <c r="C177" s="154" t="s">
        <v>156</v>
      </c>
      <c r="D177" s="155" t="s">
        <v>34</v>
      </c>
      <c r="E177" s="156">
        <v>974.13</v>
      </c>
      <c r="F177" s="157"/>
      <c r="G177" s="147"/>
      <c r="H177" s="133"/>
      <c r="I177" s="129"/>
    </row>
    <row r="178" spans="1:15" ht="33.75" outlineLevel="1" x14ac:dyDescent="0.25">
      <c r="A178" s="124" t="s">
        <v>313</v>
      </c>
      <c r="B178" s="125" t="s">
        <v>2</v>
      </c>
      <c r="C178" s="126" t="s">
        <v>116</v>
      </c>
      <c r="D178" s="127" t="s">
        <v>11</v>
      </c>
      <c r="E178" s="128">
        <v>951.54</v>
      </c>
      <c r="F178" s="141"/>
      <c r="G178" s="147"/>
      <c r="H178" s="133"/>
      <c r="I178" s="129"/>
      <c r="J178" s="150"/>
      <c r="K178" s="150"/>
      <c r="L178" s="150"/>
      <c r="M178" s="150" t="s">
        <v>32</v>
      </c>
      <c r="N178" s="133">
        <f>N60</f>
        <v>0</v>
      </c>
      <c r="O178" s="150"/>
    </row>
    <row r="179" spans="1:15" outlineLevel="1" x14ac:dyDescent="0.25">
      <c r="A179" s="87" t="s">
        <v>314</v>
      </c>
      <c r="B179" s="38"/>
      <c r="C179" s="32" t="s">
        <v>158</v>
      </c>
      <c r="D179" s="33" t="s">
        <v>92</v>
      </c>
      <c r="E179" s="34">
        <v>0</v>
      </c>
      <c r="F179" s="139"/>
      <c r="G179" s="144"/>
      <c r="H179" s="28"/>
      <c r="I179" s="88"/>
      <c r="J179" s="5"/>
      <c r="K179" s="5"/>
      <c r="L179" s="5"/>
      <c r="M179" s="5"/>
      <c r="N179" s="5"/>
      <c r="O179" s="5"/>
    </row>
    <row r="180" spans="1:15" outlineLevel="1" x14ac:dyDescent="0.25">
      <c r="A180" s="87" t="s">
        <v>315</v>
      </c>
      <c r="B180" s="38"/>
      <c r="C180" s="32" t="s">
        <v>392</v>
      </c>
      <c r="D180" s="33" t="s">
        <v>92</v>
      </c>
      <c r="E180" s="34">
        <v>0</v>
      </c>
      <c r="F180" s="139"/>
      <c r="G180" s="144"/>
      <c r="H180" s="28"/>
      <c r="I180" s="88"/>
      <c r="J180" s="5"/>
      <c r="K180" s="5"/>
      <c r="L180" s="5"/>
      <c r="M180" s="5"/>
      <c r="N180" s="5"/>
      <c r="O180" s="5"/>
    </row>
    <row r="181" spans="1:15" s="46" customFormat="1" outlineLevel="1" x14ac:dyDescent="0.25">
      <c r="A181" s="153" t="s">
        <v>316</v>
      </c>
      <c r="B181" s="152" t="s">
        <v>138</v>
      </c>
      <c r="C181" s="154" t="s">
        <v>139</v>
      </c>
      <c r="D181" s="155" t="s">
        <v>140</v>
      </c>
      <c r="E181" s="156">
        <v>825.61</v>
      </c>
      <c r="F181" s="157"/>
      <c r="G181" s="147"/>
      <c r="H181" s="133"/>
      <c r="I181" s="129"/>
      <c r="J181" s="37"/>
      <c r="K181" s="37"/>
      <c r="L181" s="37"/>
      <c r="M181" s="37"/>
      <c r="N181" s="37"/>
      <c r="O181" s="37"/>
    </row>
    <row r="182" spans="1:15" ht="22.5" outlineLevel="1" x14ac:dyDescent="0.25">
      <c r="A182" s="153" t="s">
        <v>317</v>
      </c>
      <c r="B182" s="152" t="s">
        <v>142</v>
      </c>
      <c r="C182" s="154" t="s">
        <v>143</v>
      </c>
      <c r="D182" s="155" t="s">
        <v>8</v>
      </c>
      <c r="E182" s="156">
        <v>1834.68</v>
      </c>
      <c r="F182" s="157"/>
      <c r="G182" s="147"/>
      <c r="H182" s="133"/>
      <c r="I182" s="129"/>
      <c r="J182" s="5"/>
      <c r="K182" s="5" t="s">
        <v>29</v>
      </c>
      <c r="L182" s="5"/>
      <c r="M182" s="12"/>
      <c r="N182" s="11"/>
      <c r="O182" s="5"/>
    </row>
    <row r="183" spans="1:15" ht="22.5" outlineLevel="1" x14ac:dyDescent="0.25">
      <c r="A183" s="124" t="s">
        <v>318</v>
      </c>
      <c r="B183" s="125" t="s">
        <v>145</v>
      </c>
      <c r="C183" s="126" t="s">
        <v>146</v>
      </c>
      <c r="D183" s="127" t="s">
        <v>129</v>
      </c>
      <c r="E183" s="128">
        <v>55.05</v>
      </c>
      <c r="F183" s="141"/>
      <c r="G183" s="147"/>
      <c r="H183" s="133"/>
      <c r="I183" s="129"/>
      <c r="J183" s="11"/>
      <c r="K183" s="11" t="s">
        <v>31</v>
      </c>
      <c r="L183" s="11"/>
      <c r="M183" s="12"/>
      <c r="N183" s="11"/>
      <c r="O183" s="5"/>
    </row>
    <row r="184" spans="1:15" ht="33.75" outlineLevel="1" x14ac:dyDescent="0.25">
      <c r="A184" s="124" t="s">
        <v>319</v>
      </c>
      <c r="B184" s="125" t="s">
        <v>148</v>
      </c>
      <c r="C184" s="126" t="s">
        <v>149</v>
      </c>
      <c r="D184" s="127" t="s">
        <v>150</v>
      </c>
      <c r="E184" s="128">
        <v>7.48</v>
      </c>
      <c r="F184" s="141"/>
      <c r="G184" s="147"/>
      <c r="H184" s="133"/>
      <c r="I184" s="129"/>
      <c r="J184" s="11"/>
      <c r="K184" s="11"/>
      <c r="L184" s="5"/>
      <c r="M184" s="12"/>
      <c r="N184" s="11"/>
      <c r="O184" s="5"/>
    </row>
    <row r="185" spans="1:15" ht="33.75" outlineLevel="1" x14ac:dyDescent="0.25">
      <c r="A185" s="124" t="s">
        <v>320</v>
      </c>
      <c r="B185" s="125" t="s">
        <v>152</v>
      </c>
      <c r="C185" s="126" t="s">
        <v>153</v>
      </c>
      <c r="D185" s="127" t="s">
        <v>34</v>
      </c>
      <c r="E185" s="128">
        <v>162.30000000000001</v>
      </c>
      <c r="F185" s="141"/>
      <c r="G185" s="147"/>
      <c r="H185" s="133"/>
      <c r="I185" s="129"/>
      <c r="J185" s="11"/>
      <c r="K185" s="11"/>
      <c r="L185" s="5"/>
      <c r="M185" s="12"/>
      <c r="N185" s="11"/>
      <c r="O185" s="5"/>
    </row>
    <row r="186" spans="1:15" ht="45" outlineLevel="1" x14ac:dyDescent="0.25">
      <c r="A186" s="151" t="s">
        <v>321</v>
      </c>
      <c r="B186" s="152" t="s">
        <v>155</v>
      </c>
      <c r="C186" s="126" t="s">
        <v>156</v>
      </c>
      <c r="D186" s="127" t="s">
        <v>34</v>
      </c>
      <c r="E186" s="128">
        <v>974.13</v>
      </c>
      <c r="F186" s="141"/>
      <c r="G186" s="147"/>
      <c r="H186" s="133"/>
      <c r="I186" s="129"/>
      <c r="J186" s="11"/>
      <c r="K186" s="11"/>
      <c r="L186" s="11"/>
      <c r="M186" s="12"/>
      <c r="N186" s="11"/>
      <c r="O186" s="5"/>
    </row>
    <row r="187" spans="1:15" ht="33.75" outlineLevel="1" x14ac:dyDescent="0.25">
      <c r="A187" s="153" t="s">
        <v>322</v>
      </c>
      <c r="B187" s="152" t="s">
        <v>2</v>
      </c>
      <c r="C187" s="154" t="s">
        <v>116</v>
      </c>
      <c r="D187" s="155" t="s">
        <v>11</v>
      </c>
      <c r="E187" s="156">
        <v>951.54</v>
      </c>
      <c r="F187" s="157"/>
      <c r="G187" s="147"/>
      <c r="H187" s="133"/>
      <c r="I187" s="129"/>
      <c r="J187" s="48"/>
      <c r="K187" s="48"/>
      <c r="L187" s="48"/>
      <c r="M187" s="49"/>
      <c r="N187" s="48"/>
    </row>
    <row r="188" spans="1:15" outlineLevel="1" x14ac:dyDescent="0.25">
      <c r="A188" s="87" t="s">
        <v>323</v>
      </c>
      <c r="B188" s="38"/>
      <c r="C188" s="32" t="s">
        <v>3</v>
      </c>
      <c r="D188" s="33" t="s">
        <v>92</v>
      </c>
      <c r="E188" s="34">
        <v>0</v>
      </c>
      <c r="F188" s="139"/>
      <c r="G188" s="144"/>
      <c r="H188" s="28"/>
      <c r="I188" s="88"/>
    </row>
    <row r="189" spans="1:15" outlineLevel="1" x14ac:dyDescent="0.25">
      <c r="A189" s="87" t="s">
        <v>324</v>
      </c>
      <c r="B189" s="38"/>
      <c r="C189" s="32" t="s">
        <v>393</v>
      </c>
      <c r="D189" s="33" t="s">
        <v>92</v>
      </c>
      <c r="E189" s="34">
        <v>0</v>
      </c>
      <c r="F189" s="139"/>
      <c r="G189" s="144"/>
      <c r="H189" s="28"/>
      <c r="I189" s="88"/>
    </row>
    <row r="190" spans="1:15" outlineLevel="1" x14ac:dyDescent="0.25">
      <c r="A190" s="124" t="s">
        <v>325</v>
      </c>
      <c r="B190" s="125" t="s">
        <v>119</v>
      </c>
      <c r="C190" s="126" t="s">
        <v>61</v>
      </c>
      <c r="D190" s="127" t="s">
        <v>12</v>
      </c>
      <c r="E190" s="128">
        <v>406.52</v>
      </c>
      <c r="F190" s="141"/>
      <c r="G190" s="147"/>
      <c r="H190" s="133"/>
      <c r="I190" s="129"/>
    </row>
    <row r="191" spans="1:15" ht="22.5" outlineLevel="1" x14ac:dyDescent="0.25">
      <c r="A191" s="153" t="s">
        <v>326</v>
      </c>
      <c r="B191" s="152" t="s">
        <v>171</v>
      </c>
      <c r="C191" s="154" t="s">
        <v>172</v>
      </c>
      <c r="D191" s="155" t="s">
        <v>8</v>
      </c>
      <c r="E191" s="156">
        <v>206.61</v>
      </c>
      <c r="F191" s="157"/>
      <c r="G191" s="147"/>
      <c r="H191" s="133"/>
      <c r="I191" s="129"/>
    </row>
    <row r="192" spans="1:15" ht="33.75" outlineLevel="1" x14ac:dyDescent="0.25">
      <c r="A192" s="153" t="s">
        <v>327</v>
      </c>
      <c r="B192" s="152" t="s">
        <v>2</v>
      </c>
      <c r="C192" s="154" t="s">
        <v>116</v>
      </c>
      <c r="D192" s="155" t="s">
        <v>11</v>
      </c>
      <c r="E192" s="156">
        <v>12.4</v>
      </c>
      <c r="F192" s="157"/>
      <c r="G192" s="147"/>
      <c r="H192" s="133"/>
      <c r="I192" s="129"/>
    </row>
    <row r="193" spans="1:15" outlineLevel="1" x14ac:dyDescent="0.25">
      <c r="A193" s="87" t="s">
        <v>328</v>
      </c>
      <c r="B193" s="38"/>
      <c r="C193" s="32" t="s">
        <v>394</v>
      </c>
      <c r="D193" s="33" t="s">
        <v>92</v>
      </c>
      <c r="E193" s="34">
        <v>0</v>
      </c>
      <c r="F193" s="139"/>
      <c r="G193" s="144"/>
      <c r="H193" s="28"/>
      <c r="I193" s="88"/>
    </row>
    <row r="194" spans="1:15" outlineLevel="1" x14ac:dyDescent="0.25">
      <c r="A194" s="87" t="s">
        <v>329</v>
      </c>
      <c r="B194" s="38"/>
      <c r="C194" s="32" t="s">
        <v>395</v>
      </c>
      <c r="D194" s="33" t="s">
        <v>92</v>
      </c>
      <c r="E194" s="34">
        <v>0</v>
      </c>
      <c r="F194" s="139"/>
      <c r="G194" s="144"/>
      <c r="H194" s="28"/>
      <c r="I194" s="88"/>
    </row>
    <row r="195" spans="1:15" ht="22.5" outlineLevel="1" x14ac:dyDescent="0.25">
      <c r="A195" s="153" t="s">
        <v>330</v>
      </c>
      <c r="B195" s="152" t="s">
        <v>176</v>
      </c>
      <c r="C195" s="154" t="s">
        <v>5</v>
      </c>
      <c r="D195" s="155" t="s">
        <v>8</v>
      </c>
      <c r="E195" s="156">
        <v>173.19</v>
      </c>
      <c r="F195" s="157"/>
      <c r="G195" s="147"/>
      <c r="H195" s="133"/>
      <c r="I195" s="129"/>
    </row>
    <row r="196" spans="1:15" outlineLevel="1" x14ac:dyDescent="0.25">
      <c r="A196" s="151" t="s">
        <v>331</v>
      </c>
      <c r="B196" s="152" t="s">
        <v>181</v>
      </c>
      <c r="C196" s="126" t="s">
        <v>386</v>
      </c>
      <c r="D196" s="127" t="s">
        <v>9</v>
      </c>
      <c r="E196" s="128">
        <v>310</v>
      </c>
      <c r="F196" s="141"/>
      <c r="G196" s="147"/>
      <c r="H196" s="133"/>
      <c r="I196" s="129"/>
    </row>
    <row r="197" spans="1:15" ht="22.5" outlineLevel="1" x14ac:dyDescent="0.25">
      <c r="A197" s="153" t="s">
        <v>332</v>
      </c>
      <c r="B197" s="152" t="s">
        <v>185</v>
      </c>
      <c r="C197" s="154" t="s">
        <v>186</v>
      </c>
      <c r="D197" s="155" t="s">
        <v>97</v>
      </c>
      <c r="E197" s="156">
        <v>126.67</v>
      </c>
      <c r="F197" s="157"/>
      <c r="G197" s="147"/>
      <c r="H197" s="133"/>
      <c r="I197" s="129"/>
    </row>
    <row r="198" spans="1:15" outlineLevel="1" x14ac:dyDescent="0.25">
      <c r="A198" s="87" t="s">
        <v>333</v>
      </c>
      <c r="B198" s="38"/>
      <c r="C198" s="32" t="s">
        <v>396</v>
      </c>
      <c r="D198" s="33" t="s">
        <v>92</v>
      </c>
      <c r="E198" s="34">
        <v>0</v>
      </c>
      <c r="F198" s="139"/>
      <c r="G198" s="144"/>
      <c r="H198" s="28"/>
      <c r="I198" s="88"/>
    </row>
    <row r="199" spans="1:15" ht="22.5" outlineLevel="1" x14ac:dyDescent="0.25">
      <c r="A199" s="153" t="s">
        <v>334</v>
      </c>
      <c r="B199" s="152" t="s">
        <v>176</v>
      </c>
      <c r="C199" s="154" t="s">
        <v>5</v>
      </c>
      <c r="D199" s="155" t="s">
        <v>8</v>
      </c>
      <c r="E199" s="156">
        <v>421.94</v>
      </c>
      <c r="F199" s="157"/>
      <c r="G199" s="147"/>
      <c r="H199" s="133"/>
      <c r="I199" s="129"/>
    </row>
    <row r="200" spans="1:15" outlineLevel="1" x14ac:dyDescent="0.25">
      <c r="A200" s="124" t="s">
        <v>335</v>
      </c>
      <c r="B200" s="125" t="s">
        <v>178</v>
      </c>
      <c r="C200" s="126" t="s">
        <v>179</v>
      </c>
      <c r="D200" s="127" t="s">
        <v>9</v>
      </c>
      <c r="E200" s="128">
        <v>194</v>
      </c>
      <c r="F200" s="141"/>
      <c r="G200" s="147"/>
      <c r="H200" s="133"/>
      <c r="I200" s="129"/>
    </row>
    <row r="201" spans="1:15" outlineLevel="1" x14ac:dyDescent="0.25">
      <c r="A201" s="151" t="s">
        <v>336</v>
      </c>
      <c r="B201" s="152" t="s">
        <v>181</v>
      </c>
      <c r="C201" s="126" t="s">
        <v>386</v>
      </c>
      <c r="D201" s="127" t="s">
        <v>9</v>
      </c>
      <c r="E201" s="128">
        <v>194</v>
      </c>
      <c r="F201" s="141"/>
      <c r="G201" s="147"/>
      <c r="H201" s="133"/>
      <c r="I201" s="129"/>
    </row>
    <row r="202" spans="1:15" outlineLevel="1" x14ac:dyDescent="0.25">
      <c r="A202" s="87" t="s">
        <v>337</v>
      </c>
      <c r="B202" s="38"/>
      <c r="C202" s="32" t="s">
        <v>187</v>
      </c>
      <c r="D202" s="33" t="s">
        <v>92</v>
      </c>
      <c r="E202" s="34">
        <v>0</v>
      </c>
      <c r="F202" s="139"/>
      <c r="G202" s="144"/>
      <c r="H202" s="28"/>
      <c r="I202" s="88"/>
    </row>
    <row r="203" spans="1:15" ht="22.5" outlineLevel="1" x14ac:dyDescent="0.25">
      <c r="A203" s="153" t="s">
        <v>338</v>
      </c>
      <c r="B203" s="152" t="s">
        <v>189</v>
      </c>
      <c r="C203" s="154" t="s">
        <v>190</v>
      </c>
      <c r="D203" s="155" t="s">
        <v>191</v>
      </c>
      <c r="E203" s="156">
        <v>5.56</v>
      </c>
      <c r="F203" s="157"/>
      <c r="G203" s="147"/>
      <c r="H203" s="133"/>
      <c r="I203" s="129"/>
    </row>
    <row r="204" spans="1:15" ht="22.5" outlineLevel="1" x14ac:dyDescent="0.25">
      <c r="A204" s="124" t="s">
        <v>339</v>
      </c>
      <c r="B204" s="125" t="s">
        <v>193</v>
      </c>
      <c r="C204" s="126" t="s">
        <v>194</v>
      </c>
      <c r="D204" s="127" t="s">
        <v>195</v>
      </c>
      <c r="E204" s="128">
        <v>25</v>
      </c>
      <c r="F204" s="141"/>
      <c r="G204" s="147"/>
      <c r="H204" s="133"/>
      <c r="I204" s="129"/>
      <c r="J204" s="150"/>
      <c r="K204" s="150"/>
      <c r="L204" s="150"/>
      <c r="M204" s="150" t="s">
        <v>32</v>
      </c>
      <c r="N204" s="133">
        <f>N86</f>
        <v>0</v>
      </c>
      <c r="O204" s="150"/>
    </row>
    <row r="205" spans="1:15" outlineLevel="1" x14ac:dyDescent="0.25">
      <c r="A205" s="87" t="s">
        <v>340</v>
      </c>
      <c r="B205" s="38"/>
      <c r="C205" s="32" t="s">
        <v>196</v>
      </c>
      <c r="D205" s="33" t="s">
        <v>92</v>
      </c>
      <c r="E205" s="34">
        <v>0</v>
      </c>
      <c r="F205" s="139"/>
      <c r="G205" s="144"/>
      <c r="H205" s="28"/>
      <c r="I205" s="88"/>
      <c r="J205" s="5"/>
      <c r="K205" s="5"/>
      <c r="L205" s="5"/>
      <c r="M205" s="5"/>
      <c r="N205" s="5"/>
      <c r="O205" s="5"/>
    </row>
    <row r="206" spans="1:15" outlineLevel="1" x14ac:dyDescent="0.25">
      <c r="A206" s="87" t="s">
        <v>341</v>
      </c>
      <c r="B206" s="38"/>
      <c r="C206" s="32" t="s">
        <v>197</v>
      </c>
      <c r="D206" s="33" t="s">
        <v>92</v>
      </c>
      <c r="E206" s="34">
        <v>0</v>
      </c>
      <c r="F206" s="139"/>
      <c r="G206" s="144"/>
      <c r="H206" s="28"/>
      <c r="I206" s="88"/>
      <c r="J206" s="5"/>
      <c r="K206" s="5"/>
      <c r="L206" s="5"/>
      <c r="M206" s="5"/>
      <c r="N206" s="5"/>
      <c r="O206" s="5"/>
    </row>
    <row r="207" spans="1:15" s="46" customFormat="1" ht="22.5" outlineLevel="1" x14ac:dyDescent="0.25">
      <c r="A207" s="153" t="s">
        <v>342</v>
      </c>
      <c r="B207" s="152" t="s">
        <v>199</v>
      </c>
      <c r="C207" s="154" t="s">
        <v>200</v>
      </c>
      <c r="D207" s="155" t="s">
        <v>9</v>
      </c>
      <c r="E207" s="156">
        <v>2</v>
      </c>
      <c r="F207" s="157"/>
      <c r="G207" s="147"/>
      <c r="H207" s="133"/>
      <c r="I207" s="129"/>
      <c r="J207" s="37"/>
      <c r="K207" s="37"/>
      <c r="L207" s="37"/>
      <c r="M207" s="37"/>
      <c r="N207" s="37"/>
      <c r="O207" s="37"/>
    </row>
    <row r="208" spans="1:15" outlineLevel="1" x14ac:dyDescent="0.25">
      <c r="A208" s="87" t="s">
        <v>343</v>
      </c>
      <c r="B208" s="38"/>
      <c r="C208" s="32" t="s">
        <v>201</v>
      </c>
      <c r="D208" s="33" t="s">
        <v>92</v>
      </c>
      <c r="E208" s="34">
        <v>0</v>
      </c>
      <c r="F208" s="139"/>
      <c r="G208" s="144"/>
      <c r="H208" s="28"/>
      <c r="I208" s="88"/>
      <c r="J208" s="5"/>
      <c r="K208" s="5" t="s">
        <v>29</v>
      </c>
      <c r="L208" s="5"/>
      <c r="M208" s="12"/>
      <c r="N208" s="11"/>
      <c r="O208" s="5"/>
    </row>
    <row r="209" spans="1:15" outlineLevel="1" x14ac:dyDescent="0.25">
      <c r="A209" s="124" t="s">
        <v>344</v>
      </c>
      <c r="B209" s="125" t="s">
        <v>203</v>
      </c>
      <c r="C209" s="126" t="s">
        <v>69</v>
      </c>
      <c r="D209" s="127" t="s">
        <v>97</v>
      </c>
      <c r="E209" s="128">
        <v>1834.68</v>
      </c>
      <c r="F209" s="141"/>
      <c r="G209" s="147"/>
      <c r="H209" s="133"/>
      <c r="I209" s="129"/>
      <c r="J209" s="11"/>
      <c r="K209" s="11" t="s">
        <v>31</v>
      </c>
      <c r="L209" s="11"/>
      <c r="M209" s="12"/>
      <c r="N209" s="11"/>
      <c r="O209" s="5"/>
    </row>
    <row r="210" spans="1:15" ht="33.950000000000003" customHeight="1" outlineLevel="1" x14ac:dyDescent="0.25">
      <c r="A210" s="177" t="s">
        <v>397</v>
      </c>
      <c r="B210" s="178"/>
      <c r="C210" s="179" t="s">
        <v>502</v>
      </c>
      <c r="D210" s="180" t="s">
        <v>92</v>
      </c>
      <c r="E210" s="181">
        <v>0</v>
      </c>
      <c r="F210" s="182"/>
      <c r="G210" s="183"/>
      <c r="H210" s="184"/>
      <c r="I210" s="185"/>
      <c r="J210" s="11"/>
      <c r="K210" s="11"/>
      <c r="L210" s="11"/>
      <c r="M210" s="12"/>
      <c r="N210" s="11"/>
      <c r="O210" s="5"/>
    </row>
    <row r="211" spans="1:15" outlineLevel="1" x14ac:dyDescent="0.25">
      <c r="A211" s="87" t="s">
        <v>398</v>
      </c>
      <c r="B211" s="38"/>
      <c r="C211" s="32" t="s">
        <v>0</v>
      </c>
      <c r="D211" s="33" t="s">
        <v>92</v>
      </c>
      <c r="E211" s="34">
        <v>0</v>
      </c>
      <c r="F211" s="139"/>
      <c r="G211" s="144"/>
      <c r="H211" s="28"/>
      <c r="I211" s="88"/>
      <c r="J211" s="48"/>
      <c r="K211" s="48"/>
      <c r="L211" s="48"/>
      <c r="M211" s="49"/>
      <c r="N211" s="48"/>
    </row>
    <row r="212" spans="1:15" outlineLevel="1" x14ac:dyDescent="0.25">
      <c r="A212" s="153" t="s">
        <v>399</v>
      </c>
      <c r="B212" s="152" t="s">
        <v>107</v>
      </c>
      <c r="C212" s="154" t="s">
        <v>33</v>
      </c>
      <c r="D212" s="155" t="s">
        <v>8</v>
      </c>
      <c r="E212" s="156">
        <v>2.88</v>
      </c>
      <c r="F212" s="157"/>
      <c r="G212" s="147"/>
      <c r="H212" s="133"/>
      <c r="I212" s="129"/>
    </row>
    <row r="213" spans="1:15" ht="33.75" outlineLevel="1" x14ac:dyDescent="0.25">
      <c r="A213" s="153" t="s">
        <v>400</v>
      </c>
      <c r="B213" s="152" t="s">
        <v>503</v>
      </c>
      <c r="C213" s="154" t="s">
        <v>504</v>
      </c>
      <c r="D213" s="155" t="s">
        <v>12</v>
      </c>
      <c r="E213" s="156">
        <v>147.37</v>
      </c>
      <c r="F213" s="157"/>
      <c r="G213" s="147"/>
      <c r="H213" s="133"/>
      <c r="I213" s="129"/>
    </row>
    <row r="214" spans="1:15" outlineLevel="1" x14ac:dyDescent="0.25">
      <c r="A214" s="87" t="s">
        <v>401</v>
      </c>
      <c r="B214" s="38"/>
      <c r="C214" s="32" t="s">
        <v>505</v>
      </c>
      <c r="D214" s="33" t="s">
        <v>92</v>
      </c>
      <c r="E214" s="34">
        <v>0</v>
      </c>
      <c r="F214" s="139"/>
      <c r="G214" s="144"/>
      <c r="H214" s="28"/>
      <c r="I214" s="88"/>
    </row>
    <row r="215" spans="1:15" ht="22.5" outlineLevel="1" x14ac:dyDescent="0.25">
      <c r="A215" s="87" t="s">
        <v>402</v>
      </c>
      <c r="B215" s="38"/>
      <c r="C215" s="32" t="s">
        <v>506</v>
      </c>
      <c r="D215" s="33" t="s">
        <v>92</v>
      </c>
      <c r="E215" s="34">
        <v>0</v>
      </c>
      <c r="F215" s="139"/>
      <c r="G215" s="144"/>
      <c r="H215" s="28"/>
      <c r="I215" s="88"/>
    </row>
    <row r="216" spans="1:15" outlineLevel="1" x14ac:dyDescent="0.25">
      <c r="A216" s="153" t="s">
        <v>403</v>
      </c>
      <c r="B216" s="152" t="s">
        <v>507</v>
      </c>
      <c r="C216" s="154" t="s">
        <v>508</v>
      </c>
      <c r="D216" s="155" t="s">
        <v>8</v>
      </c>
      <c r="E216" s="156">
        <v>20.03</v>
      </c>
      <c r="F216" s="157"/>
      <c r="G216" s="147"/>
      <c r="H216" s="133"/>
      <c r="I216" s="129"/>
    </row>
    <row r="217" spans="1:15" ht="22.5" outlineLevel="1" x14ac:dyDescent="0.25">
      <c r="A217" s="153" t="s">
        <v>404</v>
      </c>
      <c r="B217" s="152" t="s">
        <v>381</v>
      </c>
      <c r="C217" s="154" t="s">
        <v>382</v>
      </c>
      <c r="D217" s="155" t="s">
        <v>8</v>
      </c>
      <c r="E217" s="156">
        <v>2</v>
      </c>
      <c r="F217" s="157"/>
      <c r="G217" s="147"/>
      <c r="H217" s="133"/>
      <c r="I217" s="129"/>
    </row>
    <row r="218" spans="1:15" ht="33.75" outlineLevel="1" x14ac:dyDescent="0.25">
      <c r="A218" s="153" t="s">
        <v>405</v>
      </c>
      <c r="B218" s="152" t="s">
        <v>127</v>
      </c>
      <c r="C218" s="154" t="s">
        <v>128</v>
      </c>
      <c r="D218" s="155" t="s">
        <v>129</v>
      </c>
      <c r="E218" s="156">
        <v>7.01</v>
      </c>
      <c r="F218" s="157"/>
      <c r="G218" s="147"/>
      <c r="H218" s="133"/>
      <c r="I218" s="129"/>
    </row>
    <row r="219" spans="1:15" ht="33.75" outlineLevel="1" x14ac:dyDescent="0.25">
      <c r="A219" s="153" t="s">
        <v>406</v>
      </c>
      <c r="B219" s="152" t="s">
        <v>39</v>
      </c>
      <c r="C219" s="154" t="s">
        <v>348</v>
      </c>
      <c r="D219" s="155" t="s">
        <v>11</v>
      </c>
      <c r="E219" s="156">
        <v>431.24</v>
      </c>
      <c r="F219" s="157"/>
      <c r="G219" s="147"/>
      <c r="H219" s="133"/>
      <c r="I219" s="129"/>
    </row>
    <row r="220" spans="1:15" ht="22.5" outlineLevel="1" x14ac:dyDescent="0.25">
      <c r="A220" s="153" t="s">
        <v>407</v>
      </c>
      <c r="B220" s="152" t="s">
        <v>509</v>
      </c>
      <c r="C220" s="154" t="s">
        <v>510</v>
      </c>
      <c r="D220" s="155" t="s">
        <v>511</v>
      </c>
      <c r="E220" s="156">
        <v>5</v>
      </c>
      <c r="F220" s="157"/>
      <c r="G220" s="147"/>
      <c r="H220" s="133"/>
      <c r="I220" s="129"/>
    </row>
    <row r="221" spans="1:15" ht="22.5" outlineLevel="1" x14ac:dyDescent="0.25">
      <c r="A221" s="153" t="s">
        <v>408</v>
      </c>
      <c r="B221" s="152" t="s">
        <v>512</v>
      </c>
      <c r="C221" s="154" t="s">
        <v>513</v>
      </c>
      <c r="D221" s="155" t="s">
        <v>97</v>
      </c>
      <c r="E221" s="156">
        <v>6</v>
      </c>
      <c r="F221" s="157"/>
      <c r="G221" s="147"/>
      <c r="H221" s="133"/>
      <c r="I221" s="129"/>
    </row>
    <row r="222" spans="1:15" outlineLevel="1" x14ac:dyDescent="0.25">
      <c r="A222" s="87" t="s">
        <v>409</v>
      </c>
      <c r="B222" s="38"/>
      <c r="C222" s="32" t="s">
        <v>514</v>
      </c>
      <c r="D222" s="33" t="s">
        <v>92</v>
      </c>
      <c r="E222" s="34">
        <v>0</v>
      </c>
      <c r="F222" s="139"/>
      <c r="G222" s="144"/>
      <c r="H222" s="28"/>
      <c r="I222" s="88"/>
    </row>
    <row r="223" spans="1:15" outlineLevel="1" x14ac:dyDescent="0.25">
      <c r="A223" s="87" t="s">
        <v>410</v>
      </c>
      <c r="B223" s="38"/>
      <c r="C223" s="32" t="s">
        <v>515</v>
      </c>
      <c r="D223" s="33" t="s">
        <v>92</v>
      </c>
      <c r="E223" s="34">
        <v>0</v>
      </c>
      <c r="F223" s="139"/>
      <c r="G223" s="144"/>
      <c r="H223" s="28"/>
      <c r="I223" s="88"/>
    </row>
    <row r="224" spans="1:15" ht="56.25" outlineLevel="1" x14ac:dyDescent="0.25">
      <c r="A224" s="153" t="s">
        <v>411</v>
      </c>
      <c r="B224" s="152" t="s">
        <v>516</v>
      </c>
      <c r="C224" s="154" t="s">
        <v>517</v>
      </c>
      <c r="D224" s="155" t="s">
        <v>10</v>
      </c>
      <c r="E224" s="156">
        <v>17.239999999999998</v>
      </c>
      <c r="F224" s="157"/>
      <c r="G224" s="147"/>
      <c r="H224" s="133"/>
      <c r="I224" s="129"/>
    </row>
    <row r="225" spans="1:9" ht="22.5" outlineLevel="1" x14ac:dyDescent="0.25">
      <c r="A225" s="153" t="s">
        <v>412</v>
      </c>
      <c r="B225" s="152" t="s">
        <v>518</v>
      </c>
      <c r="C225" s="154" t="s">
        <v>519</v>
      </c>
      <c r="D225" s="155" t="s">
        <v>8</v>
      </c>
      <c r="E225" s="156">
        <v>35.19</v>
      </c>
      <c r="F225" s="157"/>
      <c r="G225" s="147"/>
      <c r="H225" s="133"/>
      <c r="I225" s="129"/>
    </row>
    <row r="226" spans="1:9" ht="33.75" outlineLevel="1" x14ac:dyDescent="0.25">
      <c r="A226" s="153" t="s">
        <v>413</v>
      </c>
      <c r="B226" s="152" t="s">
        <v>39</v>
      </c>
      <c r="C226" s="154" t="s">
        <v>348</v>
      </c>
      <c r="D226" s="155" t="s">
        <v>11</v>
      </c>
      <c r="E226" s="156">
        <v>484.22</v>
      </c>
      <c r="F226" s="157"/>
      <c r="G226" s="147"/>
      <c r="H226" s="133"/>
      <c r="I226" s="129"/>
    </row>
    <row r="227" spans="1:9" ht="33.75" outlineLevel="1" x14ac:dyDescent="0.25">
      <c r="A227" s="153" t="s">
        <v>414</v>
      </c>
      <c r="B227" s="152" t="s">
        <v>520</v>
      </c>
      <c r="C227" s="154" t="s">
        <v>521</v>
      </c>
      <c r="D227" s="155" t="s">
        <v>102</v>
      </c>
      <c r="E227" s="156">
        <v>20</v>
      </c>
      <c r="F227" s="157"/>
      <c r="G227" s="147"/>
      <c r="H227" s="133"/>
      <c r="I227" s="129"/>
    </row>
    <row r="228" spans="1:9" ht="22.5" outlineLevel="1" x14ac:dyDescent="0.25">
      <c r="A228" s="153" t="s">
        <v>415</v>
      </c>
      <c r="B228" s="152" t="s">
        <v>522</v>
      </c>
      <c r="C228" s="154" t="s">
        <v>523</v>
      </c>
      <c r="D228" s="155" t="s">
        <v>13</v>
      </c>
      <c r="E228" s="156">
        <v>10</v>
      </c>
      <c r="F228" s="157"/>
      <c r="G228" s="147"/>
      <c r="H228" s="133"/>
      <c r="I228" s="129"/>
    </row>
    <row r="229" spans="1:9" ht="22.5" outlineLevel="1" x14ac:dyDescent="0.25">
      <c r="A229" s="153" t="s">
        <v>416</v>
      </c>
      <c r="B229" s="152" t="s">
        <v>524</v>
      </c>
      <c r="C229" s="154" t="s">
        <v>525</v>
      </c>
      <c r="D229" s="155" t="s">
        <v>8</v>
      </c>
      <c r="E229" s="156">
        <v>3.6</v>
      </c>
      <c r="F229" s="157"/>
      <c r="G229" s="147"/>
      <c r="H229" s="133"/>
      <c r="I229" s="129"/>
    </row>
    <row r="230" spans="1:9" ht="33.75" outlineLevel="1" x14ac:dyDescent="0.25">
      <c r="A230" s="153" t="s">
        <v>417</v>
      </c>
      <c r="B230" s="152" t="s">
        <v>526</v>
      </c>
      <c r="C230" s="154" t="s">
        <v>527</v>
      </c>
      <c r="D230" s="155" t="s">
        <v>8</v>
      </c>
      <c r="E230" s="156">
        <v>13.8</v>
      </c>
      <c r="F230" s="157"/>
      <c r="G230" s="147"/>
      <c r="H230" s="133"/>
      <c r="I230" s="129"/>
    </row>
    <row r="231" spans="1:9" ht="33.75" outlineLevel="1" x14ac:dyDescent="0.25">
      <c r="A231" s="153" t="s">
        <v>418</v>
      </c>
      <c r="B231" s="152" t="s">
        <v>528</v>
      </c>
      <c r="C231" s="154" t="s">
        <v>529</v>
      </c>
      <c r="D231" s="155" t="s">
        <v>8</v>
      </c>
      <c r="E231" s="156">
        <v>65.849999999999994</v>
      </c>
      <c r="F231" s="157"/>
      <c r="G231" s="147"/>
      <c r="H231" s="133"/>
      <c r="I231" s="129"/>
    </row>
    <row r="232" spans="1:9" ht="22.5" outlineLevel="1" x14ac:dyDescent="0.25">
      <c r="A232" s="153" t="s">
        <v>419</v>
      </c>
      <c r="B232" s="152" t="s">
        <v>530</v>
      </c>
      <c r="C232" s="154" t="s">
        <v>531</v>
      </c>
      <c r="D232" s="155" t="s">
        <v>140</v>
      </c>
      <c r="E232" s="156">
        <v>112.4</v>
      </c>
      <c r="F232" s="157"/>
      <c r="G232" s="147"/>
      <c r="H232" s="133"/>
      <c r="I232" s="129"/>
    </row>
    <row r="233" spans="1:9" ht="22.5" outlineLevel="1" x14ac:dyDescent="0.25">
      <c r="A233" s="153" t="s">
        <v>420</v>
      </c>
      <c r="B233" s="152" t="s">
        <v>532</v>
      </c>
      <c r="C233" s="154" t="s">
        <v>533</v>
      </c>
      <c r="D233" s="155" t="s">
        <v>140</v>
      </c>
      <c r="E233" s="156">
        <v>124.7</v>
      </c>
      <c r="F233" s="157"/>
      <c r="G233" s="147"/>
      <c r="H233" s="133"/>
      <c r="I233" s="129"/>
    </row>
    <row r="234" spans="1:9" ht="22.5" outlineLevel="1" x14ac:dyDescent="0.25">
      <c r="A234" s="153" t="s">
        <v>421</v>
      </c>
      <c r="B234" s="152" t="s">
        <v>534</v>
      </c>
      <c r="C234" s="154" t="s">
        <v>535</v>
      </c>
      <c r="D234" s="155" t="s">
        <v>140</v>
      </c>
      <c r="E234" s="156">
        <v>37.6</v>
      </c>
      <c r="F234" s="157"/>
      <c r="G234" s="147"/>
      <c r="H234" s="133"/>
      <c r="I234" s="129"/>
    </row>
    <row r="235" spans="1:9" ht="22.5" outlineLevel="1" x14ac:dyDescent="0.25">
      <c r="A235" s="153" t="s">
        <v>422</v>
      </c>
      <c r="B235" s="152" t="s">
        <v>536</v>
      </c>
      <c r="C235" s="154" t="s">
        <v>537</v>
      </c>
      <c r="D235" s="155" t="s">
        <v>140</v>
      </c>
      <c r="E235" s="156">
        <v>21.7</v>
      </c>
      <c r="F235" s="157"/>
      <c r="G235" s="147"/>
      <c r="H235" s="133"/>
      <c r="I235" s="129"/>
    </row>
    <row r="236" spans="1:9" ht="22.5" outlineLevel="1" x14ac:dyDescent="0.25">
      <c r="A236" s="153" t="s">
        <v>423</v>
      </c>
      <c r="B236" s="152" t="s">
        <v>538</v>
      </c>
      <c r="C236" s="154" t="s">
        <v>539</v>
      </c>
      <c r="D236" s="155" t="s">
        <v>140</v>
      </c>
      <c r="E236" s="156">
        <v>143.69999999999999</v>
      </c>
      <c r="F236" s="157"/>
      <c r="G236" s="147"/>
      <c r="H236" s="133"/>
      <c r="I236" s="129"/>
    </row>
    <row r="237" spans="1:9" ht="22.5" outlineLevel="1" x14ac:dyDescent="0.25">
      <c r="A237" s="153" t="s">
        <v>424</v>
      </c>
      <c r="B237" s="152" t="s">
        <v>540</v>
      </c>
      <c r="C237" s="154" t="s">
        <v>541</v>
      </c>
      <c r="D237" s="155" t="s">
        <v>140</v>
      </c>
      <c r="E237" s="156">
        <v>79.099999999999994</v>
      </c>
      <c r="F237" s="157"/>
      <c r="G237" s="147"/>
      <c r="H237" s="133"/>
      <c r="I237" s="129"/>
    </row>
    <row r="238" spans="1:9" ht="22.5" outlineLevel="1" x14ac:dyDescent="0.25">
      <c r="A238" s="153" t="s">
        <v>425</v>
      </c>
      <c r="B238" s="152" t="s">
        <v>542</v>
      </c>
      <c r="C238" s="154" t="s">
        <v>543</v>
      </c>
      <c r="D238" s="155" t="s">
        <v>10</v>
      </c>
      <c r="E238" s="156">
        <v>1.76</v>
      </c>
      <c r="F238" s="157"/>
      <c r="G238" s="147"/>
      <c r="H238" s="133"/>
      <c r="I238" s="129"/>
    </row>
    <row r="239" spans="1:9" ht="33.75" outlineLevel="1" x14ac:dyDescent="0.25">
      <c r="A239" s="153" t="s">
        <v>426</v>
      </c>
      <c r="B239" s="152" t="s">
        <v>39</v>
      </c>
      <c r="C239" s="154" t="s">
        <v>348</v>
      </c>
      <c r="D239" s="155" t="s">
        <v>11</v>
      </c>
      <c r="E239" s="156">
        <v>67.52</v>
      </c>
      <c r="F239" s="157"/>
      <c r="G239" s="147"/>
      <c r="H239" s="133"/>
      <c r="I239" s="129"/>
    </row>
    <row r="240" spans="1:9" ht="33.75" outlineLevel="1" x14ac:dyDescent="0.25">
      <c r="A240" s="153" t="s">
        <v>427</v>
      </c>
      <c r="B240" s="152" t="s">
        <v>544</v>
      </c>
      <c r="C240" s="154" t="s">
        <v>545</v>
      </c>
      <c r="D240" s="155" t="s">
        <v>10</v>
      </c>
      <c r="E240" s="156">
        <v>11.94</v>
      </c>
      <c r="F240" s="157"/>
      <c r="G240" s="147"/>
      <c r="H240" s="133"/>
      <c r="I240" s="129"/>
    </row>
    <row r="241" spans="1:9" ht="22.5" outlineLevel="1" x14ac:dyDescent="0.25">
      <c r="A241" s="153" t="s">
        <v>428</v>
      </c>
      <c r="B241" s="152" t="s">
        <v>546</v>
      </c>
      <c r="C241" s="154" t="s">
        <v>547</v>
      </c>
      <c r="D241" s="155" t="s">
        <v>10</v>
      </c>
      <c r="E241" s="156">
        <v>11.94</v>
      </c>
      <c r="F241" s="157"/>
      <c r="G241" s="147"/>
      <c r="H241" s="133"/>
      <c r="I241" s="129"/>
    </row>
    <row r="242" spans="1:9" ht="22.5" outlineLevel="1" x14ac:dyDescent="0.25">
      <c r="A242" s="153" t="s">
        <v>429</v>
      </c>
      <c r="B242" s="152" t="s">
        <v>548</v>
      </c>
      <c r="C242" s="154" t="s">
        <v>549</v>
      </c>
      <c r="D242" s="155" t="s">
        <v>371</v>
      </c>
      <c r="E242" s="156">
        <v>45</v>
      </c>
      <c r="F242" s="157"/>
      <c r="G242" s="147"/>
      <c r="H242" s="133"/>
      <c r="I242" s="129"/>
    </row>
    <row r="243" spans="1:9" outlineLevel="1" x14ac:dyDescent="0.25">
      <c r="A243" s="153" t="s">
        <v>430</v>
      </c>
      <c r="B243" s="152"/>
      <c r="C243" s="154" t="s">
        <v>550</v>
      </c>
      <c r="D243" s="155" t="s">
        <v>92</v>
      </c>
      <c r="E243" s="156">
        <v>0</v>
      </c>
      <c r="F243" s="157"/>
      <c r="G243" s="147"/>
      <c r="H243" s="133"/>
      <c r="I243" s="129"/>
    </row>
    <row r="244" spans="1:9" ht="22.5" outlineLevel="1" x14ac:dyDescent="0.25">
      <c r="A244" s="153" t="s">
        <v>431</v>
      </c>
      <c r="B244" s="152" t="s">
        <v>518</v>
      </c>
      <c r="C244" s="154" t="s">
        <v>519</v>
      </c>
      <c r="D244" s="155" t="s">
        <v>8</v>
      </c>
      <c r="E244" s="156">
        <v>17.63</v>
      </c>
      <c r="F244" s="157"/>
      <c r="G244" s="147"/>
      <c r="H244" s="133"/>
      <c r="I244" s="129"/>
    </row>
    <row r="245" spans="1:9" ht="22.5" outlineLevel="1" x14ac:dyDescent="0.25">
      <c r="A245" s="153" t="s">
        <v>432</v>
      </c>
      <c r="B245" s="152" t="s">
        <v>542</v>
      </c>
      <c r="C245" s="154" t="s">
        <v>543</v>
      </c>
      <c r="D245" s="155" t="s">
        <v>10</v>
      </c>
      <c r="E245" s="156">
        <v>0.88</v>
      </c>
      <c r="F245" s="157"/>
      <c r="G245" s="147"/>
      <c r="H245" s="133"/>
      <c r="I245" s="129"/>
    </row>
    <row r="246" spans="1:9" ht="33.75" outlineLevel="1" x14ac:dyDescent="0.25">
      <c r="A246" s="153" t="s">
        <v>433</v>
      </c>
      <c r="B246" s="152" t="s">
        <v>39</v>
      </c>
      <c r="C246" s="154" t="s">
        <v>348</v>
      </c>
      <c r="D246" s="155" t="s">
        <v>11</v>
      </c>
      <c r="E246" s="156">
        <v>20.81</v>
      </c>
      <c r="F246" s="157"/>
      <c r="G246" s="147"/>
      <c r="H246" s="133"/>
      <c r="I246" s="129"/>
    </row>
    <row r="247" spans="1:9" ht="22.5" outlineLevel="1" x14ac:dyDescent="0.25">
      <c r="A247" s="153" t="s">
        <v>434</v>
      </c>
      <c r="B247" s="152" t="s">
        <v>530</v>
      </c>
      <c r="C247" s="154" t="s">
        <v>531</v>
      </c>
      <c r="D247" s="155" t="s">
        <v>140</v>
      </c>
      <c r="E247" s="156">
        <v>27.6</v>
      </c>
      <c r="F247" s="157"/>
      <c r="G247" s="147"/>
      <c r="H247" s="133"/>
      <c r="I247" s="129"/>
    </row>
    <row r="248" spans="1:9" ht="22.5" outlineLevel="1" x14ac:dyDescent="0.25">
      <c r="A248" s="153" t="s">
        <v>435</v>
      </c>
      <c r="B248" s="152" t="s">
        <v>534</v>
      </c>
      <c r="C248" s="154" t="s">
        <v>535</v>
      </c>
      <c r="D248" s="155" t="s">
        <v>140</v>
      </c>
      <c r="E248" s="156">
        <v>200.6</v>
      </c>
      <c r="F248" s="157"/>
      <c r="G248" s="147"/>
      <c r="H248" s="133"/>
      <c r="I248" s="129"/>
    </row>
    <row r="249" spans="1:9" ht="33.75" outlineLevel="1" x14ac:dyDescent="0.25">
      <c r="A249" s="153" t="s">
        <v>436</v>
      </c>
      <c r="B249" s="152" t="s">
        <v>544</v>
      </c>
      <c r="C249" s="154" t="s">
        <v>545</v>
      </c>
      <c r="D249" s="155" t="s">
        <v>10</v>
      </c>
      <c r="E249" s="156">
        <v>7.29</v>
      </c>
      <c r="F249" s="157"/>
      <c r="G249" s="147"/>
      <c r="H249" s="133"/>
      <c r="I249" s="129"/>
    </row>
    <row r="250" spans="1:9" ht="22.5" outlineLevel="1" x14ac:dyDescent="0.25">
      <c r="A250" s="153" t="s">
        <v>437</v>
      </c>
      <c r="B250" s="152" t="s">
        <v>546</v>
      </c>
      <c r="C250" s="154" t="s">
        <v>547</v>
      </c>
      <c r="D250" s="155" t="s">
        <v>10</v>
      </c>
      <c r="E250" s="156">
        <v>7.29</v>
      </c>
      <c r="F250" s="157"/>
      <c r="G250" s="147"/>
      <c r="H250" s="133"/>
      <c r="I250" s="129"/>
    </row>
    <row r="251" spans="1:9" ht="22.5" outlineLevel="1" x14ac:dyDescent="0.25">
      <c r="A251" s="153" t="s">
        <v>438</v>
      </c>
      <c r="B251" s="152" t="s">
        <v>548</v>
      </c>
      <c r="C251" s="154" t="s">
        <v>549</v>
      </c>
      <c r="D251" s="155" t="s">
        <v>371</v>
      </c>
      <c r="E251" s="156">
        <v>40</v>
      </c>
      <c r="F251" s="157"/>
      <c r="G251" s="147"/>
      <c r="H251" s="133"/>
      <c r="I251" s="129"/>
    </row>
    <row r="252" spans="1:9" outlineLevel="1" x14ac:dyDescent="0.25">
      <c r="A252" s="87" t="s">
        <v>439</v>
      </c>
      <c r="B252" s="38"/>
      <c r="C252" s="32" t="s">
        <v>551</v>
      </c>
      <c r="D252" s="33" t="s">
        <v>92</v>
      </c>
      <c r="E252" s="34">
        <v>0</v>
      </c>
      <c r="F252" s="139"/>
      <c r="G252" s="144"/>
      <c r="H252" s="28"/>
      <c r="I252" s="88"/>
    </row>
    <row r="253" spans="1:9" ht="56.25" outlineLevel="1" x14ac:dyDescent="0.25">
      <c r="A253" s="153" t="s">
        <v>440</v>
      </c>
      <c r="B253" s="152" t="s">
        <v>552</v>
      </c>
      <c r="C253" s="154" t="s">
        <v>553</v>
      </c>
      <c r="D253" s="155" t="s">
        <v>12</v>
      </c>
      <c r="E253" s="156">
        <v>28.6</v>
      </c>
      <c r="F253" s="157"/>
      <c r="G253" s="147"/>
      <c r="H253" s="133"/>
      <c r="I253" s="129"/>
    </row>
    <row r="254" spans="1:9" ht="45" outlineLevel="1" x14ac:dyDescent="0.25">
      <c r="A254" s="153" t="s">
        <v>441</v>
      </c>
      <c r="B254" s="152" t="s">
        <v>554</v>
      </c>
      <c r="C254" s="154" t="s">
        <v>555</v>
      </c>
      <c r="D254" s="155" t="s">
        <v>8</v>
      </c>
      <c r="E254" s="156">
        <v>19.78</v>
      </c>
      <c r="F254" s="157"/>
      <c r="G254" s="147"/>
      <c r="H254" s="133"/>
      <c r="I254" s="129"/>
    </row>
    <row r="255" spans="1:9" ht="56.25" outlineLevel="1" x14ac:dyDescent="0.25">
      <c r="A255" s="153" t="s">
        <v>442</v>
      </c>
      <c r="B255" s="152" t="s">
        <v>516</v>
      </c>
      <c r="C255" s="154" t="s">
        <v>517</v>
      </c>
      <c r="D255" s="155" t="s">
        <v>10</v>
      </c>
      <c r="E255" s="156">
        <v>0.08</v>
      </c>
      <c r="F255" s="157"/>
      <c r="G255" s="147"/>
      <c r="H255" s="133"/>
      <c r="I255" s="129"/>
    </row>
    <row r="256" spans="1:9" ht="22.5" outlineLevel="1" x14ac:dyDescent="0.25">
      <c r="A256" s="153" t="s">
        <v>443</v>
      </c>
      <c r="B256" s="152" t="s">
        <v>556</v>
      </c>
      <c r="C256" s="154" t="s">
        <v>557</v>
      </c>
      <c r="D256" s="155" t="s">
        <v>129</v>
      </c>
      <c r="E256" s="156">
        <v>0.08</v>
      </c>
      <c r="F256" s="157"/>
      <c r="G256" s="147"/>
      <c r="H256" s="133"/>
      <c r="I256" s="129"/>
    </row>
    <row r="257" spans="1:9" outlineLevel="1" x14ac:dyDescent="0.25">
      <c r="A257" s="87" t="s">
        <v>444</v>
      </c>
      <c r="B257" s="38"/>
      <c r="C257" s="32" t="s">
        <v>558</v>
      </c>
      <c r="D257" s="33" t="s">
        <v>92</v>
      </c>
      <c r="E257" s="34">
        <v>0</v>
      </c>
      <c r="F257" s="139"/>
      <c r="G257" s="144"/>
      <c r="H257" s="28"/>
      <c r="I257" s="88"/>
    </row>
    <row r="258" spans="1:9" ht="45" outlineLevel="1" x14ac:dyDescent="0.25">
      <c r="A258" s="153" t="s">
        <v>445</v>
      </c>
      <c r="B258" s="152" t="s">
        <v>559</v>
      </c>
      <c r="C258" s="154" t="s">
        <v>560</v>
      </c>
      <c r="D258" s="155" t="s">
        <v>97</v>
      </c>
      <c r="E258" s="156">
        <v>1</v>
      </c>
      <c r="F258" s="157"/>
      <c r="G258" s="147"/>
      <c r="H258" s="133"/>
      <c r="I258" s="129"/>
    </row>
    <row r="259" spans="1:9" ht="22.5" outlineLevel="1" x14ac:dyDescent="0.25">
      <c r="A259" s="153" t="s">
        <v>446</v>
      </c>
      <c r="B259" s="152" t="s">
        <v>542</v>
      </c>
      <c r="C259" s="154" t="s">
        <v>543</v>
      </c>
      <c r="D259" s="155" t="s">
        <v>10</v>
      </c>
      <c r="E259" s="156">
        <v>0.34</v>
      </c>
      <c r="F259" s="157"/>
      <c r="G259" s="147"/>
      <c r="H259" s="133"/>
      <c r="I259" s="129"/>
    </row>
    <row r="260" spans="1:9" ht="33.75" outlineLevel="1" x14ac:dyDescent="0.25">
      <c r="A260" s="153" t="s">
        <v>447</v>
      </c>
      <c r="B260" s="152" t="s">
        <v>39</v>
      </c>
      <c r="C260" s="154" t="s">
        <v>348</v>
      </c>
      <c r="D260" s="155" t="s">
        <v>11</v>
      </c>
      <c r="E260" s="156">
        <v>13.12</v>
      </c>
      <c r="F260" s="157"/>
      <c r="G260" s="147"/>
      <c r="H260" s="133"/>
      <c r="I260" s="129"/>
    </row>
    <row r="261" spans="1:9" ht="22.5" outlineLevel="1" x14ac:dyDescent="0.25">
      <c r="A261" s="87" t="s">
        <v>448</v>
      </c>
      <c r="B261" s="38"/>
      <c r="C261" s="32" t="s">
        <v>561</v>
      </c>
      <c r="D261" s="33" t="s">
        <v>92</v>
      </c>
      <c r="E261" s="34">
        <v>0</v>
      </c>
      <c r="F261" s="139"/>
      <c r="G261" s="144"/>
      <c r="H261" s="28"/>
      <c r="I261" s="88"/>
    </row>
    <row r="262" spans="1:9" ht="22.5" outlineLevel="1" x14ac:dyDescent="0.25">
      <c r="A262" s="153" t="s">
        <v>449</v>
      </c>
      <c r="B262" s="152" t="s">
        <v>562</v>
      </c>
      <c r="C262" s="154" t="s">
        <v>563</v>
      </c>
      <c r="D262" s="155" t="s">
        <v>511</v>
      </c>
      <c r="E262" s="156">
        <v>2</v>
      </c>
      <c r="F262" s="157"/>
      <c r="G262" s="147"/>
      <c r="H262" s="133"/>
      <c r="I262" s="129"/>
    </row>
    <row r="263" spans="1:9" outlineLevel="1" x14ac:dyDescent="0.25">
      <c r="A263" s="87" t="s">
        <v>450</v>
      </c>
      <c r="B263" s="38"/>
      <c r="C263" s="32" t="s">
        <v>564</v>
      </c>
      <c r="D263" s="33" t="s">
        <v>92</v>
      </c>
      <c r="E263" s="34">
        <v>0</v>
      </c>
      <c r="F263" s="139"/>
      <c r="G263" s="144"/>
      <c r="H263" s="28"/>
      <c r="I263" s="88"/>
    </row>
    <row r="264" spans="1:9" ht="22.5" outlineLevel="1" x14ac:dyDescent="0.25">
      <c r="A264" s="153" t="s">
        <v>451</v>
      </c>
      <c r="B264" s="152" t="s">
        <v>565</v>
      </c>
      <c r="C264" s="154" t="s">
        <v>566</v>
      </c>
      <c r="D264" s="155" t="s">
        <v>511</v>
      </c>
      <c r="E264" s="156">
        <v>2</v>
      </c>
      <c r="F264" s="157"/>
      <c r="G264" s="147"/>
      <c r="H264" s="133"/>
      <c r="I264" s="129"/>
    </row>
    <row r="265" spans="1:9" ht="22.5" outlineLevel="1" x14ac:dyDescent="0.25">
      <c r="A265" s="153" t="s">
        <v>452</v>
      </c>
      <c r="B265" s="152" t="s">
        <v>567</v>
      </c>
      <c r="C265" s="154" t="s">
        <v>568</v>
      </c>
      <c r="D265" s="155" t="s">
        <v>10</v>
      </c>
      <c r="E265" s="156">
        <v>45</v>
      </c>
      <c r="F265" s="157"/>
      <c r="G265" s="147"/>
      <c r="H265" s="133"/>
      <c r="I265" s="129"/>
    </row>
    <row r="266" spans="1:9" ht="22.5" outlineLevel="1" x14ac:dyDescent="0.25">
      <c r="A266" s="153" t="s">
        <v>453</v>
      </c>
      <c r="B266" s="152" t="s">
        <v>569</v>
      </c>
      <c r="C266" s="154" t="s">
        <v>570</v>
      </c>
      <c r="D266" s="155" t="s">
        <v>511</v>
      </c>
      <c r="E266" s="156">
        <v>1</v>
      </c>
      <c r="F266" s="157"/>
      <c r="G266" s="147"/>
      <c r="H266" s="133"/>
      <c r="I266" s="129"/>
    </row>
    <row r="267" spans="1:9" outlineLevel="1" x14ac:dyDescent="0.25">
      <c r="A267" s="153" t="s">
        <v>454</v>
      </c>
      <c r="B267" s="152" t="s">
        <v>571</v>
      </c>
      <c r="C267" s="154" t="s">
        <v>572</v>
      </c>
      <c r="D267" s="155" t="s">
        <v>12</v>
      </c>
      <c r="E267" s="156">
        <v>45</v>
      </c>
      <c r="F267" s="157"/>
      <c r="G267" s="147"/>
      <c r="H267" s="133"/>
      <c r="I267" s="129"/>
    </row>
    <row r="268" spans="1:9" ht="33.75" outlineLevel="1" x14ac:dyDescent="0.25">
      <c r="A268" s="153" t="s">
        <v>455</v>
      </c>
      <c r="B268" s="152" t="s">
        <v>573</v>
      </c>
      <c r="C268" s="154" t="s">
        <v>574</v>
      </c>
      <c r="D268" s="155" t="s">
        <v>12</v>
      </c>
      <c r="E268" s="156">
        <v>75</v>
      </c>
      <c r="F268" s="157"/>
      <c r="G268" s="147"/>
      <c r="H268" s="133"/>
      <c r="I268" s="129"/>
    </row>
    <row r="269" spans="1:9" ht="33.75" outlineLevel="1" x14ac:dyDescent="0.25">
      <c r="A269" s="153" t="s">
        <v>456</v>
      </c>
      <c r="B269" s="152" t="s">
        <v>575</v>
      </c>
      <c r="C269" s="154" t="s">
        <v>576</v>
      </c>
      <c r="D269" s="155" t="s">
        <v>12</v>
      </c>
      <c r="E269" s="156">
        <v>50</v>
      </c>
      <c r="F269" s="157"/>
      <c r="G269" s="147"/>
      <c r="H269" s="133"/>
      <c r="I269" s="129"/>
    </row>
    <row r="270" spans="1:9" ht="22.5" outlineLevel="1" x14ac:dyDescent="0.25">
      <c r="A270" s="153" t="s">
        <v>457</v>
      </c>
      <c r="B270" s="152" t="s">
        <v>577</v>
      </c>
      <c r="C270" s="154" t="s">
        <v>578</v>
      </c>
      <c r="D270" s="155" t="s">
        <v>511</v>
      </c>
      <c r="E270" s="156">
        <v>14</v>
      </c>
      <c r="F270" s="157"/>
      <c r="G270" s="147"/>
      <c r="H270" s="133"/>
      <c r="I270" s="129"/>
    </row>
    <row r="271" spans="1:9" ht="33.75" outlineLevel="1" x14ac:dyDescent="0.25">
      <c r="A271" s="153" t="s">
        <v>458</v>
      </c>
      <c r="B271" s="152" t="s">
        <v>579</v>
      </c>
      <c r="C271" s="154" t="s">
        <v>580</v>
      </c>
      <c r="D271" s="155" t="s">
        <v>97</v>
      </c>
      <c r="E271" s="156">
        <v>3.36</v>
      </c>
      <c r="F271" s="157"/>
      <c r="G271" s="147"/>
      <c r="H271" s="133"/>
      <c r="I271" s="129"/>
    </row>
    <row r="272" spans="1:9" outlineLevel="1" x14ac:dyDescent="0.25">
      <c r="A272" s="87" t="s">
        <v>459</v>
      </c>
      <c r="B272" s="38"/>
      <c r="C272" s="32" t="s">
        <v>581</v>
      </c>
      <c r="D272" s="33" t="s">
        <v>92</v>
      </c>
      <c r="E272" s="34">
        <v>0</v>
      </c>
      <c r="F272" s="139"/>
      <c r="G272" s="144"/>
      <c r="H272" s="28"/>
      <c r="I272" s="88"/>
    </row>
    <row r="273" spans="1:9" outlineLevel="1" x14ac:dyDescent="0.25">
      <c r="A273" s="153" t="s">
        <v>460</v>
      </c>
      <c r="B273" s="152" t="s">
        <v>582</v>
      </c>
      <c r="C273" s="154" t="s">
        <v>583</v>
      </c>
      <c r="D273" s="155" t="s">
        <v>8</v>
      </c>
      <c r="E273" s="156">
        <v>236.42</v>
      </c>
      <c r="F273" s="157"/>
      <c r="G273" s="147"/>
      <c r="H273" s="133"/>
      <c r="I273" s="129"/>
    </row>
    <row r="274" spans="1:9" outlineLevel="1" x14ac:dyDescent="0.25">
      <c r="A274" s="153" t="s">
        <v>461</v>
      </c>
      <c r="B274" s="260" t="s">
        <v>584</v>
      </c>
      <c r="C274" s="154" t="s">
        <v>585</v>
      </c>
      <c r="D274" s="155" t="s">
        <v>8</v>
      </c>
      <c r="E274" s="156">
        <v>236.42</v>
      </c>
      <c r="F274" s="157"/>
      <c r="G274" s="261"/>
      <c r="H274" s="262"/>
      <c r="I274" s="263"/>
    </row>
    <row r="275" spans="1:9" ht="33.950000000000003" customHeight="1" outlineLevel="1" x14ac:dyDescent="0.25">
      <c r="A275" s="264" t="s">
        <v>462</v>
      </c>
      <c r="B275" s="178"/>
      <c r="C275" s="179" t="s">
        <v>586</v>
      </c>
      <c r="D275" s="180" t="s">
        <v>92</v>
      </c>
      <c r="E275" s="181">
        <v>0</v>
      </c>
      <c r="F275" s="182"/>
      <c r="G275" s="183"/>
      <c r="H275" s="184"/>
      <c r="I275" s="265"/>
    </row>
    <row r="276" spans="1:9" outlineLevel="1" x14ac:dyDescent="0.25">
      <c r="A276" s="87" t="s">
        <v>463</v>
      </c>
      <c r="B276" s="38"/>
      <c r="C276" s="32" t="s">
        <v>0</v>
      </c>
      <c r="D276" s="33" t="s">
        <v>92</v>
      </c>
      <c r="E276" s="34">
        <v>0</v>
      </c>
      <c r="F276" s="139"/>
      <c r="G276" s="144"/>
      <c r="H276" s="28"/>
      <c r="I276" s="88"/>
    </row>
    <row r="277" spans="1:9" outlineLevel="1" x14ac:dyDescent="0.25">
      <c r="A277" s="153" t="s">
        <v>464</v>
      </c>
      <c r="B277" s="152" t="s">
        <v>107</v>
      </c>
      <c r="C277" s="154" t="s">
        <v>33</v>
      </c>
      <c r="D277" s="155" t="s">
        <v>8</v>
      </c>
      <c r="E277" s="156">
        <v>2.88</v>
      </c>
      <c r="F277" s="157"/>
      <c r="G277" s="147"/>
      <c r="H277" s="133"/>
      <c r="I277" s="129"/>
    </row>
    <row r="278" spans="1:9" ht="33.75" outlineLevel="1" x14ac:dyDescent="0.25">
      <c r="A278" s="153" t="s">
        <v>465</v>
      </c>
      <c r="B278" s="152" t="s">
        <v>503</v>
      </c>
      <c r="C278" s="154" t="s">
        <v>504</v>
      </c>
      <c r="D278" s="155" t="s">
        <v>12</v>
      </c>
      <c r="E278" s="156">
        <v>61.67</v>
      </c>
      <c r="F278" s="157"/>
      <c r="G278" s="147"/>
      <c r="H278" s="133"/>
      <c r="I278" s="129"/>
    </row>
    <row r="279" spans="1:9" outlineLevel="1" x14ac:dyDescent="0.25">
      <c r="A279" s="87" t="s">
        <v>466</v>
      </c>
      <c r="B279" s="38"/>
      <c r="C279" s="32" t="s">
        <v>587</v>
      </c>
      <c r="D279" s="33" t="s">
        <v>92</v>
      </c>
      <c r="E279" s="34">
        <v>0</v>
      </c>
      <c r="F279" s="139"/>
      <c r="G279" s="144"/>
      <c r="H279" s="28"/>
      <c r="I279" s="88"/>
    </row>
    <row r="280" spans="1:9" ht="22.5" outlineLevel="1" x14ac:dyDescent="0.25">
      <c r="A280" s="87" t="s">
        <v>467</v>
      </c>
      <c r="B280" s="38"/>
      <c r="C280" s="32" t="s">
        <v>588</v>
      </c>
      <c r="D280" s="33" t="s">
        <v>92</v>
      </c>
      <c r="E280" s="34">
        <v>0</v>
      </c>
      <c r="F280" s="139"/>
      <c r="G280" s="144"/>
      <c r="H280" s="28"/>
      <c r="I280" s="88"/>
    </row>
    <row r="281" spans="1:9" ht="33.75" outlineLevel="1" x14ac:dyDescent="0.25">
      <c r="A281" s="153" t="s">
        <v>468</v>
      </c>
      <c r="B281" s="152" t="s">
        <v>589</v>
      </c>
      <c r="C281" s="154" t="s">
        <v>590</v>
      </c>
      <c r="D281" s="155" t="s">
        <v>10</v>
      </c>
      <c r="E281" s="156">
        <v>73.13</v>
      </c>
      <c r="F281" s="157"/>
      <c r="G281" s="147"/>
      <c r="H281" s="133"/>
      <c r="I281" s="129"/>
    </row>
    <row r="282" spans="1:9" ht="22.5" outlineLevel="1" x14ac:dyDescent="0.25">
      <c r="A282" s="153" t="s">
        <v>469</v>
      </c>
      <c r="B282" s="152" t="s">
        <v>351</v>
      </c>
      <c r="C282" s="154" t="s">
        <v>352</v>
      </c>
      <c r="D282" s="155" t="s">
        <v>10</v>
      </c>
      <c r="E282" s="156">
        <v>80.44</v>
      </c>
      <c r="F282" s="157"/>
      <c r="G282" s="147"/>
      <c r="H282" s="133"/>
      <c r="I282" s="129"/>
    </row>
    <row r="283" spans="1:9" ht="22.5" outlineLevel="1" x14ac:dyDescent="0.25">
      <c r="A283" s="153" t="s">
        <v>470</v>
      </c>
      <c r="B283" s="152"/>
      <c r="C283" s="154" t="s">
        <v>591</v>
      </c>
      <c r="D283" s="155" t="s">
        <v>92</v>
      </c>
      <c r="E283" s="156">
        <v>0</v>
      </c>
      <c r="F283" s="157"/>
      <c r="G283" s="147"/>
      <c r="H283" s="133"/>
      <c r="I283" s="129"/>
    </row>
    <row r="284" spans="1:9" ht="22.5" outlineLevel="1" x14ac:dyDescent="0.25">
      <c r="A284" s="153" t="s">
        <v>471</v>
      </c>
      <c r="B284" s="152" t="s">
        <v>592</v>
      </c>
      <c r="C284" s="154" t="s">
        <v>593</v>
      </c>
      <c r="D284" s="155" t="s">
        <v>8</v>
      </c>
      <c r="E284" s="156">
        <v>172.2</v>
      </c>
      <c r="F284" s="157"/>
      <c r="G284" s="147"/>
      <c r="H284" s="133"/>
      <c r="I284" s="129"/>
    </row>
    <row r="285" spans="1:9" ht="22.5" outlineLevel="1" x14ac:dyDescent="0.25">
      <c r="A285" s="153" t="s">
        <v>472</v>
      </c>
      <c r="B285" s="152" t="s">
        <v>594</v>
      </c>
      <c r="C285" s="154" t="s">
        <v>595</v>
      </c>
      <c r="D285" s="155" t="s">
        <v>8</v>
      </c>
      <c r="E285" s="156">
        <v>172.2</v>
      </c>
      <c r="F285" s="157"/>
      <c r="G285" s="147"/>
      <c r="H285" s="133"/>
      <c r="I285" s="129"/>
    </row>
    <row r="286" spans="1:9" outlineLevel="1" x14ac:dyDescent="0.25">
      <c r="A286" s="87" t="s">
        <v>473</v>
      </c>
      <c r="B286" s="38"/>
      <c r="C286" s="32" t="s">
        <v>124</v>
      </c>
      <c r="D286" s="33" t="s">
        <v>92</v>
      </c>
      <c r="E286" s="34">
        <v>0</v>
      </c>
      <c r="F286" s="139"/>
      <c r="G286" s="144"/>
      <c r="H286" s="28"/>
      <c r="I286" s="88"/>
    </row>
    <row r="287" spans="1:9" ht="22.5" outlineLevel="1" x14ac:dyDescent="0.25">
      <c r="A287" s="87" t="s">
        <v>474</v>
      </c>
      <c r="B287" s="38"/>
      <c r="C287" s="32" t="s">
        <v>596</v>
      </c>
      <c r="D287" s="33" t="s">
        <v>92</v>
      </c>
      <c r="E287" s="34">
        <v>0</v>
      </c>
      <c r="F287" s="139"/>
      <c r="G287" s="144"/>
      <c r="H287" s="28"/>
      <c r="I287" s="88"/>
    </row>
    <row r="288" spans="1:9" ht="33.75" outlineLevel="1" x14ac:dyDescent="0.25">
      <c r="A288" s="153" t="s">
        <v>475</v>
      </c>
      <c r="B288" s="152" t="s">
        <v>597</v>
      </c>
      <c r="C288" s="154" t="s">
        <v>598</v>
      </c>
      <c r="D288" s="155" t="s">
        <v>8</v>
      </c>
      <c r="E288" s="156">
        <v>172.2</v>
      </c>
      <c r="F288" s="157"/>
      <c r="G288" s="147"/>
      <c r="H288" s="133"/>
      <c r="I288" s="129"/>
    </row>
    <row r="289" spans="1:9" ht="22.5" outlineLevel="1" x14ac:dyDescent="0.25">
      <c r="A289" s="153" t="s">
        <v>476</v>
      </c>
      <c r="B289" s="152" t="s">
        <v>599</v>
      </c>
      <c r="C289" s="154" t="s">
        <v>600</v>
      </c>
      <c r="D289" s="155" t="s">
        <v>10</v>
      </c>
      <c r="E289" s="156">
        <v>15.5</v>
      </c>
      <c r="F289" s="157"/>
      <c r="G289" s="147"/>
      <c r="H289" s="133"/>
      <c r="I289" s="129"/>
    </row>
    <row r="290" spans="1:9" ht="33.75" outlineLevel="1" x14ac:dyDescent="0.25">
      <c r="A290" s="153" t="s">
        <v>477</v>
      </c>
      <c r="B290" s="152" t="s">
        <v>39</v>
      </c>
      <c r="C290" s="154" t="s">
        <v>348</v>
      </c>
      <c r="D290" s="155" t="s">
        <v>11</v>
      </c>
      <c r="E290" s="156">
        <v>143.19999999999999</v>
      </c>
      <c r="F290" s="157"/>
      <c r="G290" s="147"/>
      <c r="H290" s="133"/>
      <c r="I290" s="129"/>
    </row>
    <row r="291" spans="1:9" ht="56.25" outlineLevel="1" x14ac:dyDescent="0.25">
      <c r="A291" s="153" t="s">
        <v>478</v>
      </c>
      <c r="B291" s="152" t="s">
        <v>37</v>
      </c>
      <c r="C291" s="154" t="s">
        <v>38</v>
      </c>
      <c r="D291" s="155" t="s">
        <v>12</v>
      </c>
      <c r="E291" s="156">
        <v>60.72</v>
      </c>
      <c r="F291" s="157"/>
      <c r="G291" s="147"/>
      <c r="H291" s="133"/>
      <c r="I291" s="129"/>
    </row>
    <row r="292" spans="1:9" ht="22.5" outlineLevel="1" x14ac:dyDescent="0.25">
      <c r="A292" s="87" t="s">
        <v>479</v>
      </c>
      <c r="B292" s="38"/>
      <c r="C292" s="32" t="s">
        <v>601</v>
      </c>
      <c r="D292" s="33" t="s">
        <v>92</v>
      </c>
      <c r="E292" s="34">
        <v>0</v>
      </c>
      <c r="F292" s="139"/>
      <c r="G292" s="144"/>
      <c r="H292" s="28"/>
      <c r="I292" s="88"/>
    </row>
    <row r="293" spans="1:9" ht="33.75" outlineLevel="1" x14ac:dyDescent="0.25">
      <c r="A293" s="153" t="s">
        <v>480</v>
      </c>
      <c r="B293" s="152" t="s">
        <v>602</v>
      </c>
      <c r="C293" s="154" t="s">
        <v>603</v>
      </c>
      <c r="D293" s="155" t="s">
        <v>8</v>
      </c>
      <c r="E293" s="156">
        <v>221.6</v>
      </c>
      <c r="F293" s="157"/>
      <c r="G293" s="147"/>
      <c r="H293" s="133"/>
      <c r="I293" s="129"/>
    </row>
    <row r="294" spans="1:9" ht="33.75" outlineLevel="1" x14ac:dyDescent="0.25">
      <c r="A294" s="153" t="s">
        <v>481</v>
      </c>
      <c r="B294" s="152" t="s">
        <v>4</v>
      </c>
      <c r="C294" s="154" t="s">
        <v>64</v>
      </c>
      <c r="D294" s="155" t="s">
        <v>10</v>
      </c>
      <c r="E294" s="156">
        <v>44.32</v>
      </c>
      <c r="F294" s="157"/>
      <c r="G294" s="147"/>
      <c r="H294" s="133"/>
      <c r="I294" s="129"/>
    </row>
    <row r="295" spans="1:9" ht="33.75" outlineLevel="1" x14ac:dyDescent="0.25">
      <c r="A295" s="153" t="s">
        <v>482</v>
      </c>
      <c r="B295" s="152" t="s">
        <v>39</v>
      </c>
      <c r="C295" s="154" t="s">
        <v>348</v>
      </c>
      <c r="D295" s="155" t="s">
        <v>11</v>
      </c>
      <c r="E295" s="156">
        <v>1700.82</v>
      </c>
      <c r="F295" s="157"/>
      <c r="G295" s="147"/>
      <c r="H295" s="133"/>
      <c r="I295" s="129"/>
    </row>
    <row r="296" spans="1:9" ht="33.75" outlineLevel="1" x14ac:dyDescent="0.25">
      <c r="A296" s="153" t="s">
        <v>483</v>
      </c>
      <c r="B296" s="152" t="s">
        <v>39</v>
      </c>
      <c r="C296" s="154" t="s">
        <v>348</v>
      </c>
      <c r="D296" s="155" t="s">
        <v>11</v>
      </c>
      <c r="E296" s="156">
        <v>102.38</v>
      </c>
      <c r="F296" s="157"/>
      <c r="G296" s="147"/>
      <c r="H296" s="133"/>
      <c r="I296" s="129"/>
    </row>
    <row r="297" spans="1:9" ht="56.25" outlineLevel="1" x14ac:dyDescent="0.25">
      <c r="A297" s="153" t="s">
        <v>484</v>
      </c>
      <c r="B297" s="152" t="s">
        <v>37</v>
      </c>
      <c r="C297" s="154" t="s">
        <v>38</v>
      </c>
      <c r="D297" s="155" t="s">
        <v>12</v>
      </c>
      <c r="E297" s="156">
        <v>53</v>
      </c>
      <c r="F297" s="157"/>
      <c r="G297" s="147"/>
      <c r="H297" s="133"/>
      <c r="I297" s="129"/>
    </row>
    <row r="298" spans="1:9" outlineLevel="1" x14ac:dyDescent="0.25">
      <c r="A298" s="87" t="s">
        <v>485</v>
      </c>
      <c r="B298" s="38"/>
      <c r="C298" s="32" t="s">
        <v>604</v>
      </c>
      <c r="D298" s="33" t="s">
        <v>92</v>
      </c>
      <c r="E298" s="34">
        <v>0</v>
      </c>
      <c r="F298" s="139"/>
      <c r="G298" s="144"/>
      <c r="H298" s="28"/>
      <c r="I298" s="88"/>
    </row>
    <row r="299" spans="1:9" ht="22.5" outlineLevel="1" x14ac:dyDescent="0.25">
      <c r="A299" s="153" t="s">
        <v>486</v>
      </c>
      <c r="B299" s="152" t="s">
        <v>605</v>
      </c>
      <c r="C299" s="154" t="s">
        <v>606</v>
      </c>
      <c r="D299" s="155" t="s">
        <v>607</v>
      </c>
      <c r="E299" s="156">
        <v>8</v>
      </c>
      <c r="F299" s="157"/>
      <c r="G299" s="147"/>
      <c r="H299" s="133"/>
      <c r="I299" s="129"/>
    </row>
    <row r="300" spans="1:9" ht="33.75" outlineLevel="1" x14ac:dyDescent="0.25">
      <c r="A300" s="153" t="s">
        <v>487</v>
      </c>
      <c r="B300" s="152" t="s">
        <v>608</v>
      </c>
      <c r="C300" s="154" t="s">
        <v>609</v>
      </c>
      <c r="D300" s="155" t="s">
        <v>511</v>
      </c>
      <c r="E300" s="156">
        <v>4</v>
      </c>
      <c r="F300" s="157"/>
      <c r="G300" s="147"/>
      <c r="H300" s="133"/>
      <c r="I300" s="129"/>
    </row>
    <row r="301" spans="1:9" ht="22.5" outlineLevel="1" x14ac:dyDescent="0.25">
      <c r="A301" s="153" t="s">
        <v>488</v>
      </c>
      <c r="B301" s="152" t="s">
        <v>610</v>
      </c>
      <c r="C301" s="154" t="s">
        <v>611</v>
      </c>
      <c r="D301" s="155" t="s">
        <v>511</v>
      </c>
      <c r="E301" s="156">
        <v>6</v>
      </c>
      <c r="F301" s="157"/>
      <c r="G301" s="147"/>
      <c r="H301" s="133"/>
      <c r="I301" s="129"/>
    </row>
    <row r="302" spans="1:9" outlineLevel="1" x14ac:dyDescent="0.25">
      <c r="A302" s="87" t="s">
        <v>489</v>
      </c>
      <c r="B302" s="38"/>
      <c r="C302" s="32" t="s">
        <v>73</v>
      </c>
      <c r="D302" s="33" t="s">
        <v>92</v>
      </c>
      <c r="E302" s="34">
        <v>0</v>
      </c>
      <c r="F302" s="139"/>
      <c r="G302" s="144"/>
      <c r="H302" s="28"/>
      <c r="I302" s="88"/>
    </row>
    <row r="303" spans="1:9" outlineLevel="1" x14ac:dyDescent="0.25">
      <c r="A303" s="153" t="s">
        <v>490</v>
      </c>
      <c r="B303" s="152" t="s">
        <v>612</v>
      </c>
      <c r="C303" s="154" t="s">
        <v>613</v>
      </c>
      <c r="D303" s="155" t="s">
        <v>614</v>
      </c>
      <c r="E303" s="156">
        <v>2.39</v>
      </c>
      <c r="F303" s="157"/>
      <c r="G303" s="147"/>
      <c r="H303" s="133"/>
      <c r="I303" s="129"/>
    </row>
    <row r="304" spans="1:9" outlineLevel="1" x14ac:dyDescent="0.25">
      <c r="A304" s="153" t="s">
        <v>491</v>
      </c>
      <c r="B304" s="152" t="s">
        <v>615</v>
      </c>
      <c r="C304" s="154" t="s">
        <v>616</v>
      </c>
      <c r="D304" s="155" t="s">
        <v>8</v>
      </c>
      <c r="E304" s="156">
        <v>13</v>
      </c>
      <c r="F304" s="157"/>
      <c r="G304" s="147"/>
      <c r="H304" s="133"/>
      <c r="I304" s="129"/>
    </row>
    <row r="305" spans="1:16" ht="22.5" outlineLevel="1" x14ac:dyDescent="0.25">
      <c r="A305" s="153" t="s">
        <v>492</v>
      </c>
      <c r="B305" s="152" t="s">
        <v>617</v>
      </c>
      <c r="C305" s="154" t="s">
        <v>618</v>
      </c>
      <c r="D305" s="155" t="s">
        <v>13</v>
      </c>
      <c r="E305" s="156">
        <v>1</v>
      </c>
      <c r="F305" s="157"/>
      <c r="G305" s="147"/>
      <c r="H305" s="133"/>
      <c r="I305" s="129"/>
    </row>
    <row r="306" spans="1:16" outlineLevel="1" x14ac:dyDescent="0.25">
      <c r="A306" s="153" t="s">
        <v>493</v>
      </c>
      <c r="B306" s="152" t="s">
        <v>619</v>
      </c>
      <c r="C306" s="154" t="s">
        <v>620</v>
      </c>
      <c r="D306" s="155" t="s">
        <v>371</v>
      </c>
      <c r="E306" s="156">
        <v>6</v>
      </c>
      <c r="F306" s="157"/>
      <c r="G306" s="147"/>
      <c r="H306" s="133"/>
      <c r="I306" s="129"/>
    </row>
    <row r="307" spans="1:16" outlineLevel="1" x14ac:dyDescent="0.25">
      <c r="A307" s="153" t="s">
        <v>494</v>
      </c>
      <c r="B307" s="152" t="s">
        <v>621</v>
      </c>
      <c r="C307" s="154" t="s">
        <v>622</v>
      </c>
      <c r="D307" s="155" t="s">
        <v>13</v>
      </c>
      <c r="E307" s="156">
        <v>12</v>
      </c>
      <c r="F307" s="157"/>
      <c r="G307" s="147"/>
      <c r="H307" s="133"/>
      <c r="I307" s="129"/>
    </row>
    <row r="308" spans="1:16" outlineLevel="1" x14ac:dyDescent="0.25">
      <c r="A308" s="87" t="s">
        <v>495</v>
      </c>
      <c r="B308" s="38"/>
      <c r="C308" s="32" t="s">
        <v>623</v>
      </c>
      <c r="D308" s="33" t="s">
        <v>92</v>
      </c>
      <c r="E308" s="34">
        <v>0</v>
      </c>
      <c r="F308" s="139"/>
      <c r="G308" s="144"/>
      <c r="H308" s="28"/>
      <c r="I308" s="88"/>
    </row>
    <row r="309" spans="1:16" ht="22.5" outlineLevel="1" x14ac:dyDescent="0.25">
      <c r="A309" s="153" t="s">
        <v>496</v>
      </c>
      <c r="B309" s="152" t="s">
        <v>189</v>
      </c>
      <c r="C309" s="154" t="s">
        <v>190</v>
      </c>
      <c r="D309" s="155" t="s">
        <v>191</v>
      </c>
      <c r="E309" s="156">
        <v>0.81</v>
      </c>
      <c r="F309" s="157"/>
      <c r="G309" s="147"/>
      <c r="H309" s="133"/>
      <c r="I309" s="129"/>
    </row>
    <row r="310" spans="1:16" ht="22.5" outlineLevel="1" x14ac:dyDescent="0.25">
      <c r="A310" s="153" t="s">
        <v>497</v>
      </c>
      <c r="B310" s="152" t="s">
        <v>193</v>
      </c>
      <c r="C310" s="154" t="s">
        <v>194</v>
      </c>
      <c r="D310" s="155" t="s">
        <v>195</v>
      </c>
      <c r="E310" s="156">
        <v>4</v>
      </c>
      <c r="F310" s="157"/>
      <c r="G310" s="147"/>
      <c r="H310" s="133"/>
      <c r="I310" s="129"/>
    </row>
    <row r="311" spans="1:16" outlineLevel="1" x14ac:dyDescent="0.25">
      <c r="A311" s="153" t="s">
        <v>498</v>
      </c>
      <c r="B311" s="152" t="s">
        <v>181</v>
      </c>
      <c r="C311" s="154" t="s">
        <v>386</v>
      </c>
      <c r="D311" s="155" t="s">
        <v>9</v>
      </c>
      <c r="E311" s="156">
        <v>20</v>
      </c>
      <c r="F311" s="157"/>
      <c r="G311" s="147"/>
      <c r="H311" s="133"/>
      <c r="I311" s="129"/>
    </row>
    <row r="312" spans="1:16" outlineLevel="1" x14ac:dyDescent="0.25">
      <c r="A312" s="87" t="s">
        <v>499</v>
      </c>
      <c r="B312" s="38"/>
      <c r="C312" s="32" t="s">
        <v>624</v>
      </c>
      <c r="D312" s="33" t="s">
        <v>92</v>
      </c>
      <c r="E312" s="34">
        <v>0</v>
      </c>
      <c r="F312" s="139"/>
      <c r="G312" s="144"/>
      <c r="H312" s="28"/>
      <c r="I312" s="88"/>
    </row>
    <row r="313" spans="1:16" outlineLevel="1" x14ac:dyDescent="0.25">
      <c r="A313" s="153" t="s">
        <v>500</v>
      </c>
      <c r="B313" s="152" t="s">
        <v>582</v>
      </c>
      <c r="C313" s="154" t="s">
        <v>583</v>
      </c>
      <c r="D313" s="155" t="s">
        <v>8</v>
      </c>
      <c r="E313" s="156">
        <v>393.8</v>
      </c>
      <c r="F313" s="157"/>
      <c r="G313" s="147"/>
      <c r="H313" s="133"/>
      <c r="I313" s="129"/>
    </row>
    <row r="314" spans="1:16" ht="12" outlineLevel="1" thickBot="1" x14ac:dyDescent="0.3">
      <c r="A314" s="153" t="s">
        <v>501</v>
      </c>
      <c r="B314" s="152" t="s">
        <v>584</v>
      </c>
      <c r="C314" s="154" t="s">
        <v>585</v>
      </c>
      <c r="D314" s="155" t="s">
        <v>8</v>
      </c>
      <c r="E314" s="156">
        <v>393.8</v>
      </c>
      <c r="F314" s="157"/>
      <c r="G314" s="147"/>
      <c r="H314" s="133"/>
      <c r="I314" s="129"/>
    </row>
    <row r="315" spans="1:16" ht="12" thickBot="1" x14ac:dyDescent="0.3">
      <c r="A315" s="67"/>
      <c r="B315" s="68"/>
      <c r="C315" s="69"/>
      <c r="D315" s="69"/>
      <c r="E315" s="70"/>
      <c r="F315" s="71"/>
      <c r="G315" s="70"/>
      <c r="H315" s="69"/>
      <c r="I315" s="72"/>
      <c r="P315" s="148"/>
    </row>
    <row r="316" spans="1:16" x14ac:dyDescent="0.25">
      <c r="A316" s="5"/>
      <c r="B316" s="30"/>
      <c r="C316" s="5"/>
      <c r="D316" s="5"/>
      <c r="E316" s="11"/>
      <c r="F316" s="12"/>
      <c r="G316" s="11"/>
      <c r="H316" s="5"/>
      <c r="I316" s="5"/>
    </row>
    <row r="317" spans="1:16" x14ac:dyDescent="0.25">
      <c r="A317" s="5"/>
      <c r="B317" s="30"/>
      <c r="C317" s="5"/>
      <c r="D317" s="5"/>
      <c r="E317" s="5"/>
      <c r="F317" s="12"/>
      <c r="G317" s="11"/>
      <c r="H317" s="5"/>
      <c r="I317" s="5"/>
    </row>
    <row r="318" spans="1:16" x14ac:dyDescent="0.25">
      <c r="A318" s="5"/>
      <c r="B318" s="30"/>
      <c r="C318" s="5"/>
      <c r="D318" s="5"/>
      <c r="E318" s="5"/>
      <c r="F318" s="12"/>
      <c r="G318" s="11"/>
      <c r="H318" s="5"/>
      <c r="I318" s="5"/>
    </row>
    <row r="319" spans="1:16" x14ac:dyDescent="0.25">
      <c r="A319" s="5"/>
      <c r="B319" s="30"/>
      <c r="C319" s="5"/>
      <c r="D319" s="5" t="s">
        <v>29</v>
      </c>
      <c r="E319" s="5"/>
      <c r="F319" s="12"/>
      <c r="G319" s="11"/>
      <c r="H319" s="5"/>
      <c r="I319" s="5"/>
    </row>
    <row r="320" spans="1:16" x14ac:dyDescent="0.25">
      <c r="A320" s="5"/>
      <c r="B320" s="30"/>
      <c r="C320" s="5"/>
      <c r="D320" s="11" t="s">
        <v>59</v>
      </c>
      <c r="E320" s="11"/>
      <c r="F320" s="12"/>
      <c r="G320" s="11"/>
      <c r="H320" s="5"/>
      <c r="I320" s="5"/>
    </row>
    <row r="321" spans="1:9" x14ac:dyDescent="0.25">
      <c r="A321" s="5"/>
      <c r="B321" s="30"/>
      <c r="C321" s="5"/>
      <c r="D321" s="11"/>
      <c r="E321" s="5"/>
      <c r="F321" s="12"/>
      <c r="G321" s="11"/>
      <c r="H321" s="5"/>
      <c r="I321" s="5"/>
    </row>
    <row r="322" spans="1:9" x14ac:dyDescent="0.25">
      <c r="A322" s="5"/>
      <c r="B322" s="30"/>
      <c r="C322" s="5"/>
      <c r="D322" s="11"/>
      <c r="E322" s="11"/>
      <c r="F322" s="12"/>
      <c r="G322" s="11"/>
      <c r="H322" s="5"/>
      <c r="I322" s="5"/>
    </row>
    <row r="323" spans="1:9" x14ac:dyDescent="0.25">
      <c r="A323" s="5"/>
      <c r="B323" s="30"/>
      <c r="C323" s="5"/>
      <c r="D323" s="5"/>
      <c r="E323" s="11"/>
      <c r="F323" s="12"/>
      <c r="G323" s="11"/>
      <c r="H323" s="5"/>
      <c r="I323" s="5"/>
    </row>
    <row r="324" spans="1:9" x14ac:dyDescent="0.25">
      <c r="A324" s="5"/>
      <c r="B324" s="30"/>
      <c r="C324" s="5"/>
      <c r="D324" s="5"/>
      <c r="E324" s="11"/>
      <c r="F324" s="12"/>
      <c r="G324" s="11"/>
      <c r="H324" s="5"/>
      <c r="I324" s="5"/>
    </row>
    <row r="325" spans="1:9" x14ac:dyDescent="0.25">
      <c r="A325" s="5"/>
      <c r="B325" s="30"/>
      <c r="C325" s="5"/>
      <c r="D325" s="5"/>
      <c r="E325" s="11"/>
      <c r="F325" s="12"/>
      <c r="G325" s="11"/>
      <c r="H325" s="5"/>
      <c r="I325" s="5"/>
    </row>
    <row r="326" spans="1:9" x14ac:dyDescent="0.25">
      <c r="A326" s="5"/>
      <c r="B326" s="30"/>
      <c r="C326" s="5"/>
      <c r="D326" s="5"/>
      <c r="E326" s="11"/>
      <c r="F326" s="12"/>
      <c r="G326" s="11"/>
      <c r="H326" s="5"/>
      <c r="I326" s="5"/>
    </row>
    <row r="327" spans="1:9" x14ac:dyDescent="0.25">
      <c r="A327" s="5"/>
      <c r="B327" s="30"/>
      <c r="C327" s="5"/>
      <c r="D327" s="5"/>
      <c r="E327" s="11"/>
      <c r="F327" s="12"/>
      <c r="G327" s="11"/>
      <c r="H327" s="5"/>
      <c r="I327" s="5"/>
    </row>
    <row r="328" spans="1:9" x14ac:dyDescent="0.25">
      <c r="A328" s="5"/>
      <c r="B328" s="30"/>
      <c r="C328" s="5"/>
      <c r="D328" s="5"/>
      <c r="E328" s="11"/>
      <c r="F328" s="12"/>
      <c r="G328" s="11"/>
      <c r="H328" s="5"/>
      <c r="I328" s="5"/>
    </row>
    <row r="329" spans="1:9" x14ac:dyDescent="0.25">
      <c r="A329" s="5"/>
      <c r="B329" s="30"/>
      <c r="C329" s="5"/>
      <c r="D329" s="5"/>
      <c r="E329" s="11"/>
      <c r="F329" s="12"/>
      <c r="G329" s="11"/>
      <c r="H329" s="5"/>
      <c r="I329" s="5"/>
    </row>
    <row r="330" spans="1:9" x14ac:dyDescent="0.25">
      <c r="A330" s="5"/>
      <c r="B330" s="30"/>
      <c r="C330" s="5"/>
      <c r="D330" s="5"/>
      <c r="E330" s="11"/>
      <c r="F330" s="12"/>
      <c r="G330" s="11"/>
      <c r="H330" s="5"/>
      <c r="I330" s="5"/>
    </row>
    <row r="331" spans="1:9" x14ac:dyDescent="0.25">
      <c r="A331" s="5"/>
      <c r="B331" s="30"/>
      <c r="C331" s="5"/>
      <c r="D331" s="5"/>
      <c r="E331" s="11"/>
      <c r="F331" s="12"/>
      <c r="G331" s="11"/>
      <c r="H331" s="5"/>
      <c r="I331" s="5"/>
    </row>
    <row r="332" spans="1:9" x14ac:dyDescent="0.25">
      <c r="A332" s="5"/>
      <c r="B332" s="30"/>
      <c r="C332" s="5"/>
      <c r="D332" s="5"/>
      <c r="E332" s="11"/>
      <c r="F332" s="12"/>
      <c r="G332" s="11"/>
      <c r="H332" s="5"/>
      <c r="I332" s="5"/>
    </row>
    <row r="333" spans="1:9" x14ac:dyDescent="0.25">
      <c r="A333" s="5"/>
      <c r="B333" s="30"/>
      <c r="C333" s="5"/>
      <c r="D333" s="5"/>
      <c r="E333" s="11"/>
      <c r="F333" s="12"/>
      <c r="G333" s="11"/>
      <c r="H333" s="5"/>
      <c r="I333" s="5"/>
    </row>
    <row r="334" spans="1:9" x14ac:dyDescent="0.25">
      <c r="A334" s="5"/>
      <c r="B334" s="30"/>
      <c r="C334" s="5"/>
      <c r="D334" s="5"/>
      <c r="E334" s="11"/>
      <c r="F334" s="12"/>
      <c r="G334" s="11"/>
      <c r="H334" s="5"/>
      <c r="I334" s="5"/>
    </row>
    <row r="335" spans="1:9" x14ac:dyDescent="0.25">
      <c r="A335" s="5"/>
      <c r="B335" s="30"/>
      <c r="C335" s="5"/>
      <c r="D335" s="5"/>
      <c r="E335" s="11"/>
      <c r="F335" s="12"/>
      <c r="G335" s="11"/>
      <c r="H335" s="5"/>
      <c r="I335" s="5"/>
    </row>
  </sheetData>
  <autoFilter ref="A7:I209" xr:uid="{00000000-0009-0000-0000-000000000000}"/>
  <mergeCells count="8">
    <mergeCell ref="M6:O6"/>
    <mergeCell ref="A5:I6"/>
    <mergeCell ref="C2:F2"/>
    <mergeCell ref="A1:B4"/>
    <mergeCell ref="J5:L5"/>
    <mergeCell ref="J6:L6"/>
    <mergeCell ref="C3:F4"/>
    <mergeCell ref="C1:H1"/>
  </mergeCells>
  <printOptions horizontalCentered="1"/>
  <pageMargins left="0.31496062992125984" right="0.31496062992125984" top="0.39370078740157483" bottom="0.59055118110236227" header="0.31496062992125984" footer="0.31496062992125984"/>
  <pageSetup paperSize="9" scale="65" fitToHeight="9" orientation="portrait" r:id="rId1"/>
  <headerFooter>
    <oddFooter>&amp;R&amp;P</oddFooter>
  </headerFooter>
  <rowBreaks count="5" manualBreakCount="5">
    <brk id="49" max="13" man="1"/>
    <brk id="99" max="13" man="1"/>
    <brk id="141" max="13" man="1"/>
    <brk id="187" max="13" man="1"/>
    <brk id="278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5"/>
  <sheetViews>
    <sheetView tabSelected="1" view="pageBreakPreview" zoomScaleNormal="100" zoomScaleSheetLayoutView="100" workbookViewId="0">
      <pane ySplit="7" topLeftCell="A32" activePane="bottomLeft" state="frozen"/>
      <selection pane="bottomLeft" activeCell="B40" sqref="B40:C40"/>
    </sheetView>
  </sheetViews>
  <sheetFormatPr defaultColWidth="9.140625" defaultRowHeight="11.25" x14ac:dyDescent="0.2"/>
  <cols>
    <col min="1" max="1" width="8.85546875" style="94" customWidth="1"/>
    <col min="2" max="2" width="18.85546875" style="94" customWidth="1"/>
    <col min="3" max="3" width="47.7109375" style="94" customWidth="1"/>
    <col min="4" max="4" width="16.28515625" style="94" bestFit="1" customWidth="1"/>
    <col min="5" max="5" width="14.42578125" style="94" customWidth="1"/>
    <col min="6" max="8" width="11.7109375" style="94" customWidth="1"/>
    <col min="9" max="16384" width="9.140625" style="94"/>
  </cols>
  <sheetData>
    <row r="1" spans="1:8" customFormat="1" ht="30" customHeight="1" x14ac:dyDescent="0.25">
      <c r="A1" s="248"/>
      <c r="B1" s="249"/>
      <c r="C1" s="255" t="str">
        <f>ORÇAMENTO!C1</f>
        <v>Identificação do projeto: PAVIMENTAÇÃO RUA GONÇALVES CHAVES, RUA BARÃO DE AZEVEDO MACHADO, CICLOVIA RUA DR. AMARANTE, LETREIROS 3D E ESTACIONAMENTO FOOD TRUCK</v>
      </c>
      <c r="D1" s="255"/>
      <c r="E1" s="255"/>
      <c r="F1" s="255"/>
      <c r="G1" s="221"/>
      <c r="H1" s="234"/>
    </row>
    <row r="2" spans="1:8" customFormat="1" ht="20.100000000000001" customHeight="1" x14ac:dyDescent="0.25">
      <c r="A2" s="250"/>
      <c r="B2" s="251"/>
      <c r="C2" s="247" t="str">
        <f>ORÇAMENTO!C2</f>
        <v>Endereço: Rua Gonçalves Chaves, Rua Barão de Azevedo Machado, Rua Dr. Amarante e Praia do Laranjal</v>
      </c>
      <c r="D2" s="247"/>
      <c r="E2" s="247"/>
      <c r="F2" s="247"/>
      <c r="G2" s="220"/>
      <c r="H2" s="235"/>
    </row>
    <row r="3" spans="1:8" customFormat="1" ht="20.100000000000001" customHeight="1" x14ac:dyDescent="0.25">
      <c r="A3" s="250"/>
      <c r="B3" s="251"/>
      <c r="C3" s="259" t="str">
        <f>ORÇAMENTO!C3</f>
        <v>Tipo de intervenção: PAVIMENTAÇÃO DA VIA COM CAPA DE CBUQ E SINALIZAÇÃO VIÁRIA</v>
      </c>
      <c r="D3" s="259"/>
      <c r="E3" s="259"/>
      <c r="F3" s="259"/>
      <c r="G3" s="222"/>
      <c r="H3" s="236"/>
    </row>
    <row r="4" spans="1:8" customFormat="1" ht="15.75" thickBot="1" x14ac:dyDescent="0.3">
      <c r="A4" s="252"/>
      <c r="B4" s="253"/>
      <c r="C4" s="187"/>
      <c r="D4" s="187"/>
      <c r="E4" s="187"/>
      <c r="F4" s="52"/>
      <c r="G4" s="52"/>
      <c r="H4" s="237"/>
    </row>
    <row r="5" spans="1:8" customFormat="1" ht="15" x14ac:dyDescent="0.25">
      <c r="A5" s="241" t="s">
        <v>47</v>
      </c>
      <c r="B5" s="242"/>
      <c r="C5" s="242"/>
      <c r="D5" s="242"/>
      <c r="E5" s="242"/>
      <c r="F5" s="242"/>
      <c r="G5" s="242"/>
      <c r="H5" s="243"/>
    </row>
    <row r="6" spans="1:8" customFormat="1" ht="15.75" thickBot="1" x14ac:dyDescent="0.3">
      <c r="A6" s="244"/>
      <c r="B6" s="245"/>
      <c r="C6" s="245"/>
      <c r="D6" s="245"/>
      <c r="E6" s="245"/>
      <c r="F6" s="245"/>
      <c r="G6" s="245"/>
      <c r="H6" s="246"/>
    </row>
    <row r="7" spans="1:8" s="95" customFormat="1" ht="12" thickBot="1" x14ac:dyDescent="0.25">
      <c r="A7" s="162" t="s">
        <v>48</v>
      </c>
      <c r="B7" s="163" t="s">
        <v>49</v>
      </c>
      <c r="C7" s="164"/>
      <c r="D7" s="165" t="s">
        <v>51</v>
      </c>
      <c r="E7" s="165" t="s">
        <v>58</v>
      </c>
      <c r="F7" s="165">
        <v>1</v>
      </c>
      <c r="G7" s="165">
        <v>2</v>
      </c>
      <c r="H7" s="166">
        <v>3</v>
      </c>
    </row>
    <row r="8" spans="1:8" ht="12" thickBot="1" x14ac:dyDescent="0.25">
      <c r="A8" s="223"/>
      <c r="B8" s="96"/>
      <c r="C8" s="96"/>
      <c r="D8" s="96"/>
      <c r="E8" s="96"/>
      <c r="F8" s="96"/>
      <c r="G8" s="96"/>
      <c r="H8" s="224"/>
    </row>
    <row r="9" spans="1:8" s="95" customFormat="1" ht="23.25" customHeight="1" thickBot="1" x14ac:dyDescent="0.25">
      <c r="A9" s="188" t="s">
        <v>6</v>
      </c>
      <c r="B9" s="256" t="str">
        <f>ORÇAMENTO!C9</f>
        <v>PAVIMENTAÇÃO DUAS VIAS E CICLOVIA - RUA GONÇALVES CHAVES, RUA BARÃO DE AZEVEDO MACHADO E CICLOVIA RUA DR. AMARANTE</v>
      </c>
      <c r="C9" s="257"/>
      <c r="D9" s="189"/>
      <c r="E9" s="119" t="s">
        <v>52</v>
      </c>
      <c r="F9" s="167"/>
      <c r="G9" s="211"/>
      <c r="H9" s="225"/>
    </row>
    <row r="10" spans="1:8" ht="11.25" customHeight="1" thickBot="1" x14ac:dyDescent="0.25">
      <c r="A10" s="206" t="str">
        <f>ORÇAMENTO!A10</f>
        <v>1.1.</v>
      </c>
      <c r="B10" s="207" t="str">
        <f>ORÇAMENTO!C10</f>
        <v>ADMINISTRAÇÃO LOCAL</v>
      </c>
      <c r="C10" s="208"/>
      <c r="D10" s="189"/>
      <c r="E10" s="209" t="s">
        <v>52</v>
      </c>
      <c r="F10" s="210"/>
      <c r="G10" s="212"/>
      <c r="H10" s="226"/>
    </row>
    <row r="11" spans="1:8" ht="12" thickBot="1" x14ac:dyDescent="0.25">
      <c r="A11" s="223"/>
      <c r="B11" s="96"/>
      <c r="C11" s="96"/>
      <c r="D11" s="97"/>
      <c r="E11" s="98"/>
      <c r="F11" s="120"/>
      <c r="G11" s="120"/>
      <c r="H11" s="227"/>
    </row>
    <row r="12" spans="1:8" s="95" customFormat="1" ht="23.25" customHeight="1" thickBot="1" x14ac:dyDescent="0.25">
      <c r="A12" s="188" t="s">
        <v>40</v>
      </c>
      <c r="B12" s="256" t="str">
        <f>ORÇAMENTO!C16</f>
        <v>RUA GONÇALVES CHAVES (TRECHO ENTRE AV. J. K. DE OLIVEIRA E AV. DOM JOAQUIM)</v>
      </c>
      <c r="C12" s="258"/>
      <c r="D12" s="118"/>
      <c r="E12" s="119" t="s">
        <v>52</v>
      </c>
      <c r="F12" s="167"/>
      <c r="G12" s="211"/>
      <c r="H12" s="225"/>
    </row>
    <row r="13" spans="1:8" x14ac:dyDescent="0.2">
      <c r="A13" s="202" t="str">
        <f>ORÇAMENTO!A17</f>
        <v>2.1.</v>
      </c>
      <c r="B13" s="203" t="str">
        <f>ORÇAMENTO!C17</f>
        <v>SERVIÇOS INICIAIS</v>
      </c>
      <c r="C13" s="204"/>
      <c r="D13" s="205"/>
      <c r="E13" s="115" t="s">
        <v>52</v>
      </c>
      <c r="F13" s="168"/>
      <c r="G13" s="213"/>
      <c r="H13" s="228"/>
    </row>
    <row r="14" spans="1:8" x14ac:dyDescent="0.2">
      <c r="A14" s="160" t="str">
        <f>ORÇAMENTO!A20</f>
        <v>2.2.</v>
      </c>
      <c r="B14" s="192" t="str">
        <f>ORÇAMENTO!C20</f>
        <v>TRATAMENTO FITOSSANITÁRIO</v>
      </c>
      <c r="C14" s="195"/>
      <c r="D14" s="113"/>
      <c r="E14" s="116" t="s">
        <v>52</v>
      </c>
      <c r="F14" s="169"/>
      <c r="G14" s="214"/>
      <c r="H14" s="229"/>
    </row>
    <row r="15" spans="1:8" x14ac:dyDescent="0.2">
      <c r="A15" s="160" t="str">
        <f>ORÇAMENTO!A23</f>
        <v>2.3.</v>
      </c>
      <c r="B15" s="192" t="str">
        <f>ORÇAMENTO!C23</f>
        <v>ACERTO DE TAMPAS DE ESGOTO COM NÍVEL NO PAVIMENTO ACABADO</v>
      </c>
      <c r="C15" s="195"/>
      <c r="D15" s="113"/>
      <c r="E15" s="116" t="s">
        <v>52</v>
      </c>
      <c r="F15" s="169"/>
      <c r="G15" s="214"/>
      <c r="H15" s="229"/>
    </row>
    <row r="16" spans="1:8" x14ac:dyDescent="0.2">
      <c r="A16" s="160" t="str">
        <f>ORÇAMENTO!A27</f>
        <v>2.4.</v>
      </c>
      <c r="B16" s="192" t="str">
        <f>ORÇAMENTO!C27</f>
        <v>PAVIMENTAÇÃO</v>
      </c>
      <c r="C16" s="195"/>
      <c r="D16" s="113"/>
      <c r="E16" s="116" t="s">
        <v>52</v>
      </c>
      <c r="F16" s="169"/>
      <c r="G16" s="214"/>
      <c r="H16" s="229"/>
    </row>
    <row r="17" spans="1:8" x14ac:dyDescent="0.2">
      <c r="A17" s="160" t="str">
        <f>ORÇAMENTO!A54</f>
        <v>2.5.</v>
      </c>
      <c r="B17" s="192" t="str">
        <f>ORÇAMENTO!C54</f>
        <v>SINALIZAÇÃO VIÁRIA</v>
      </c>
      <c r="C17" s="195"/>
      <c r="D17" s="113"/>
      <c r="E17" s="116" t="s">
        <v>52</v>
      </c>
      <c r="F17" s="169"/>
      <c r="G17" s="214"/>
      <c r="H17" s="229"/>
    </row>
    <row r="18" spans="1:8" ht="12" thickBot="1" x14ac:dyDescent="0.25">
      <c r="A18" s="161" t="str">
        <f>ORÇAMENTO!A64</f>
        <v>2.6.</v>
      </c>
      <c r="B18" s="193" t="str">
        <f>ORÇAMENTO!C64</f>
        <v>SERVIÇOS FINAIS</v>
      </c>
      <c r="C18" s="196"/>
      <c r="D18" s="114"/>
      <c r="E18" s="117" t="s">
        <v>52</v>
      </c>
      <c r="F18" s="170"/>
      <c r="G18" s="215"/>
      <c r="H18" s="230"/>
    </row>
    <row r="19" spans="1:8" ht="12" thickBot="1" x14ac:dyDescent="0.25">
      <c r="A19" s="223"/>
      <c r="B19" s="96"/>
      <c r="C19" s="96"/>
      <c r="D19" s="97"/>
      <c r="E19" s="98"/>
      <c r="F19" s="120"/>
      <c r="G19" s="120"/>
      <c r="H19" s="227"/>
    </row>
    <row r="20" spans="1:8" s="95" customFormat="1" ht="23.25" customHeight="1" thickBot="1" x14ac:dyDescent="0.25">
      <c r="A20" s="188" t="s">
        <v>204</v>
      </c>
      <c r="B20" s="256" t="str">
        <f>ORÇAMENTO!C69</f>
        <v>RECAPEAMENTO - RUA BARÃO DE AZEVEDO MACHADO (ENTRE RUA ANDRADE NEVES E RUA GONÇALVES CHAVES)</v>
      </c>
      <c r="C20" s="258"/>
      <c r="D20" s="190"/>
      <c r="E20" s="119" t="s">
        <v>52</v>
      </c>
      <c r="F20" s="167"/>
      <c r="G20" s="211"/>
      <c r="H20" s="225"/>
    </row>
    <row r="21" spans="1:8" x14ac:dyDescent="0.2">
      <c r="A21" s="202" t="str">
        <f>ORÇAMENTO!A70</f>
        <v>3.1.</v>
      </c>
      <c r="B21" s="203" t="str">
        <f>ORÇAMENTO!C70</f>
        <v>SERVIÇOS INICIAIS</v>
      </c>
      <c r="C21" s="204"/>
      <c r="D21" s="205"/>
      <c r="E21" s="115" t="s">
        <v>52</v>
      </c>
      <c r="F21" s="168"/>
      <c r="G21" s="213"/>
      <c r="H21" s="228"/>
    </row>
    <row r="22" spans="1:8" x14ac:dyDescent="0.2">
      <c r="A22" s="160" t="str">
        <f>ORÇAMENTO!A73</f>
        <v>3.2.</v>
      </c>
      <c r="B22" s="192" t="str">
        <f>ORÇAMENTO!C73</f>
        <v>DRENAGEM</v>
      </c>
      <c r="C22" s="195"/>
      <c r="D22" s="113"/>
      <c r="E22" s="116" t="s">
        <v>52</v>
      </c>
      <c r="F22" s="169"/>
      <c r="G22" s="214"/>
      <c r="H22" s="229"/>
    </row>
    <row r="23" spans="1:8" x14ac:dyDescent="0.2">
      <c r="A23" s="160" t="str">
        <f>ORÇAMENTO!A104</f>
        <v>3.3.</v>
      </c>
      <c r="B23" s="192" t="str">
        <f>ORÇAMENTO!C104</f>
        <v>AJUSTES DAS TAMPAS DAS CAIXAS EXISTENTES LOCALIZADAS NO MEIO DA VIA</v>
      </c>
      <c r="C23" s="195"/>
      <c r="D23" s="113"/>
      <c r="E23" s="116" t="s">
        <v>52</v>
      </c>
      <c r="F23" s="169"/>
      <c r="G23" s="214"/>
      <c r="H23" s="229"/>
    </row>
    <row r="24" spans="1:8" x14ac:dyDescent="0.2">
      <c r="A24" s="160" t="str">
        <f>ORÇAMENTO!A109</f>
        <v>3.4.</v>
      </c>
      <c r="B24" s="192" t="str">
        <f>ORÇAMENTO!C109</f>
        <v>PAVIMENTAÇÃO</v>
      </c>
      <c r="C24" s="195"/>
      <c r="D24" s="113"/>
      <c r="E24" s="116" t="s">
        <v>52</v>
      </c>
      <c r="F24" s="169"/>
      <c r="G24" s="214"/>
      <c r="H24" s="229"/>
    </row>
    <row r="25" spans="1:8" x14ac:dyDescent="0.2">
      <c r="A25" s="160" t="str">
        <f>ORÇAMENTO!A127</f>
        <v>3.5.</v>
      </c>
      <c r="B25" s="192" t="str">
        <f>ORÇAMENTO!C127</f>
        <v>RAMPAS DE ACESSIBILIDADE E PISO TÁTIL</v>
      </c>
      <c r="C25" s="195"/>
      <c r="D25" s="113"/>
      <c r="E25" s="116" t="s">
        <v>52</v>
      </c>
      <c r="F25" s="169"/>
      <c r="G25" s="214"/>
      <c r="H25" s="229"/>
    </row>
    <row r="26" spans="1:8" x14ac:dyDescent="0.2">
      <c r="A26" s="192" t="str">
        <f>ORÇAMENTO!A142</f>
        <v>3.6.</v>
      </c>
      <c r="B26" s="192" t="str">
        <f>ORÇAMENTO!C142</f>
        <v>PAISAGISMO</v>
      </c>
      <c r="C26" s="195"/>
      <c r="D26" s="113"/>
      <c r="E26" s="116" t="s">
        <v>52</v>
      </c>
      <c r="F26" s="169"/>
      <c r="G26" s="214"/>
      <c r="H26" s="229"/>
    </row>
    <row r="27" spans="1:8" x14ac:dyDescent="0.2">
      <c r="A27" s="160" t="str">
        <f>ORÇAMENTO!A145</f>
        <v>3.7.</v>
      </c>
      <c r="B27" s="198" t="str">
        <f>ORÇAMENTO!C145</f>
        <v>SINALIZAÇÃO VIÁRIA</v>
      </c>
      <c r="C27" s="199"/>
      <c r="D27" s="200"/>
      <c r="E27" s="116" t="s">
        <v>52</v>
      </c>
      <c r="F27" s="201"/>
      <c r="G27" s="216"/>
      <c r="H27" s="231"/>
    </row>
    <row r="28" spans="1:8" ht="12" thickBot="1" x14ac:dyDescent="0.25">
      <c r="A28" s="161" t="str">
        <f>ORÇAMENTO!A155</f>
        <v>3.8.</v>
      </c>
      <c r="B28" s="193" t="str">
        <f>ORÇAMENTO!C155</f>
        <v>SERVIÇOS FINAIS</v>
      </c>
      <c r="C28" s="196"/>
      <c r="D28" s="114"/>
      <c r="E28" s="117" t="s">
        <v>52</v>
      </c>
      <c r="F28" s="170"/>
      <c r="G28" s="215"/>
      <c r="H28" s="230"/>
    </row>
    <row r="29" spans="1:8" ht="12" thickBot="1" x14ac:dyDescent="0.25">
      <c r="A29" s="223"/>
      <c r="B29" s="96"/>
      <c r="C29" s="96"/>
      <c r="D29" s="97"/>
      <c r="E29" s="98"/>
      <c r="F29" s="120"/>
      <c r="G29" s="120"/>
      <c r="H29" s="227"/>
    </row>
    <row r="30" spans="1:8" s="95" customFormat="1" ht="23.25" customHeight="1" thickBot="1" x14ac:dyDescent="0.25">
      <c r="A30" s="188" t="s">
        <v>295</v>
      </c>
      <c r="B30" s="256" t="str">
        <f>ORÇAMENTO!C160</f>
        <v>PAVIMENTAÇÃO EM CBUQ  DA RUA DR. AMARANTE ENTRE AS RUAS MARCÍLIO DIAS E SANTOS DUMONT E CICLOVIA (TRECHO MARCILIO DIAS ATÉ AV. DOMINGOS DE ALMEIDA)</v>
      </c>
      <c r="C30" s="258"/>
      <c r="D30" s="118"/>
      <c r="E30" s="119" t="s">
        <v>52</v>
      </c>
      <c r="F30" s="167"/>
      <c r="G30" s="211"/>
      <c r="H30" s="225"/>
    </row>
    <row r="31" spans="1:8" x14ac:dyDescent="0.2">
      <c r="A31" s="159" t="str">
        <f>ORÇAMENTO!A161</f>
        <v>4.1.</v>
      </c>
      <c r="B31" s="191" t="str">
        <f>ORÇAMENTO!C161</f>
        <v>SERVIÇOS INICIAIS</v>
      </c>
      <c r="C31" s="194"/>
      <c r="D31" s="112"/>
      <c r="E31" s="115" t="s">
        <v>52</v>
      </c>
      <c r="F31" s="168"/>
      <c r="G31" s="213"/>
      <c r="H31" s="228"/>
    </row>
    <row r="32" spans="1:8" x14ac:dyDescent="0.2">
      <c r="A32" s="160" t="str">
        <f>ORÇAMENTO!A163</f>
        <v>4.2.</v>
      </c>
      <c r="B32" s="192" t="str">
        <f>ORÇAMENTO!C163</f>
        <v>REFORÇO DE SUB-BASE E BASE</v>
      </c>
      <c r="C32" s="195"/>
      <c r="D32" s="113"/>
      <c r="E32" s="116" t="s">
        <v>52</v>
      </c>
      <c r="F32" s="169"/>
      <c r="G32" s="214"/>
      <c r="H32" s="229"/>
    </row>
    <row r="33" spans="1:8" x14ac:dyDescent="0.2">
      <c r="A33" s="160" t="str">
        <f>ORÇAMENTO!A169</f>
        <v>4.3.</v>
      </c>
      <c r="B33" s="192" t="str">
        <f>ORÇAMENTO!C169</f>
        <v xml:space="preserve">PAVIMENTAÇÃO </v>
      </c>
      <c r="C33" s="195"/>
      <c r="D33" s="113"/>
      <c r="E33" s="116" t="s">
        <v>52</v>
      </c>
      <c r="F33" s="169"/>
      <c r="G33" s="214"/>
      <c r="H33" s="229"/>
    </row>
    <row r="34" spans="1:8" x14ac:dyDescent="0.2">
      <c r="A34" s="160" t="str">
        <f>ORÇAMENTO!A179</f>
        <v>4.4.</v>
      </c>
      <c r="B34" s="192" t="str">
        <f>ORÇAMENTO!C179</f>
        <v>CAPA ASFÁLTICA EM CBUQ</v>
      </c>
      <c r="C34" s="195"/>
      <c r="D34" s="113"/>
      <c r="E34" s="116" t="s">
        <v>52</v>
      </c>
      <c r="F34" s="169"/>
      <c r="G34" s="214"/>
      <c r="H34" s="229"/>
    </row>
    <row r="35" spans="1:8" x14ac:dyDescent="0.2">
      <c r="A35" s="160" t="str">
        <f>ORÇAMENTO!A188</f>
        <v>4.5.</v>
      </c>
      <c r="B35" s="192" t="str">
        <f>ORÇAMENTO!C188</f>
        <v>DRENAGEM</v>
      </c>
      <c r="C35" s="195"/>
      <c r="D35" s="113"/>
      <c r="E35" s="116" t="s">
        <v>52</v>
      </c>
      <c r="F35" s="169"/>
      <c r="G35" s="214"/>
      <c r="H35" s="229"/>
    </row>
    <row r="36" spans="1:8" x14ac:dyDescent="0.2">
      <c r="A36" s="160" t="str">
        <f>ORÇAMENTO!A193</f>
        <v>4.6.</v>
      </c>
      <c r="B36" s="192" t="str">
        <f>ORÇAMENTO!C193</f>
        <v xml:space="preserve">SINALIZAÇÃO VIÁRIA </v>
      </c>
      <c r="C36" s="195"/>
      <c r="D36" s="113"/>
      <c r="E36" s="116" t="s">
        <v>52</v>
      </c>
      <c r="F36" s="169"/>
      <c r="G36" s="214"/>
      <c r="H36" s="229"/>
    </row>
    <row r="37" spans="1:8" x14ac:dyDescent="0.2">
      <c r="A37" s="197" t="str">
        <f>ORÇAMENTO!A205</f>
        <v>4.7.</v>
      </c>
      <c r="B37" s="198" t="str">
        <f>ORÇAMENTO!C205</f>
        <v>SERVIÇOS FINAIS</v>
      </c>
      <c r="C37" s="199"/>
      <c r="D37" s="200"/>
      <c r="E37" s="116" t="s">
        <v>52</v>
      </c>
      <c r="F37" s="201"/>
      <c r="G37" s="216"/>
      <c r="H37" s="231"/>
    </row>
    <row r="38" spans="1:8" ht="12" thickBot="1" x14ac:dyDescent="0.25">
      <c r="A38" s="161" t="str">
        <f>ORÇAMENTO!A208</f>
        <v>4.8.</v>
      </c>
      <c r="B38" s="193" t="str">
        <f>ORÇAMENTO!C208</f>
        <v>LIMPEZA FINAL</v>
      </c>
      <c r="C38" s="196"/>
      <c r="D38" s="114"/>
      <c r="E38" s="117" t="s">
        <v>52</v>
      </c>
      <c r="F38" s="170"/>
      <c r="G38" s="215"/>
      <c r="H38" s="230"/>
    </row>
    <row r="39" spans="1:8" ht="12" thickBot="1" x14ac:dyDescent="0.25">
      <c r="A39" s="223"/>
      <c r="B39" s="96"/>
      <c r="C39" s="96"/>
      <c r="D39" s="97"/>
      <c r="E39" s="98"/>
      <c r="F39" s="120"/>
      <c r="G39" s="120"/>
      <c r="H39" s="227"/>
    </row>
    <row r="40" spans="1:8" s="95" customFormat="1" ht="23.25" customHeight="1" thickBot="1" x14ac:dyDescent="0.25">
      <c r="A40" s="188" t="s">
        <v>397</v>
      </c>
      <c r="B40" s="256" t="str">
        <f>ORÇAMENTO!C210</f>
        <v>LETREIRO 3D LARANJAL E PELOTAS + ESTACIONAMENTO FOOD TRUCK LATERAL TRAPICHE LARANJAL</v>
      </c>
      <c r="C40" s="258"/>
      <c r="D40" s="118"/>
      <c r="E40" s="119" t="s">
        <v>52</v>
      </c>
      <c r="F40" s="167"/>
      <c r="G40" s="211"/>
      <c r="H40" s="225"/>
    </row>
    <row r="41" spans="1:8" x14ac:dyDescent="0.2">
      <c r="A41" s="269" t="str">
        <f>ORÇAMENTO!A211</f>
        <v>5.1.</v>
      </c>
      <c r="B41" s="270" t="str">
        <f>ORÇAMENTO!C211</f>
        <v>SERVIÇOS INICIAIS</v>
      </c>
      <c r="C41" s="271"/>
      <c r="D41" s="112"/>
      <c r="E41" s="115" t="s">
        <v>52</v>
      </c>
      <c r="F41" s="168"/>
      <c r="G41" s="213"/>
      <c r="H41" s="228"/>
    </row>
    <row r="42" spans="1:8" x14ac:dyDescent="0.2">
      <c r="A42" s="272" t="str">
        <f>ORÇAMENTO!A214</f>
        <v>5.2.</v>
      </c>
      <c r="B42" s="273" t="str">
        <f>ORÇAMENTO!C214</f>
        <v>DEMOLIÇÃO PISO EXISTENTE - PRAÇA RIO BRANCO</v>
      </c>
      <c r="C42" s="274"/>
      <c r="D42" s="113"/>
      <c r="E42" s="116" t="s">
        <v>52</v>
      </c>
      <c r="F42" s="169"/>
      <c r="G42" s="214"/>
      <c r="H42" s="229"/>
    </row>
    <row r="43" spans="1:8" x14ac:dyDescent="0.2">
      <c r="A43" s="272" t="str">
        <f>ORÇAMENTO!A222</f>
        <v>5.3.</v>
      </c>
      <c r="B43" s="273" t="str">
        <f>ORÇAMENTO!C222</f>
        <v>BASE EM CONCRETO PARA INSTALAÇÃO DOS LETREIROS</v>
      </c>
      <c r="C43" s="274"/>
      <c r="D43" s="113"/>
      <c r="E43" s="116" t="s">
        <v>52</v>
      </c>
      <c r="F43" s="169"/>
      <c r="G43" s="214"/>
      <c r="H43" s="229"/>
    </row>
    <row r="44" spans="1:8" x14ac:dyDescent="0.2">
      <c r="A44" s="272" t="str">
        <f>ORÇAMENTO!A252</f>
        <v>5.4.</v>
      </c>
      <c r="B44" s="273" t="str">
        <f>ORÇAMENTO!C252</f>
        <v>GUARDA CORPO ÁREA DE DRENAGEM LARANJAL</v>
      </c>
      <c r="C44" s="274"/>
      <c r="D44" s="113"/>
      <c r="E44" s="116" t="s">
        <v>52</v>
      </c>
      <c r="F44" s="169"/>
      <c r="G44" s="214"/>
      <c r="H44" s="229"/>
    </row>
    <row r="45" spans="1:8" x14ac:dyDescent="0.2">
      <c r="A45" s="272" t="str">
        <f>ORÇAMENTO!A257</f>
        <v>5.5.</v>
      </c>
      <c r="B45" s="273" t="str">
        <f>ORÇAMENTO!C257</f>
        <v>DEQUE DE MADEIRA - LARANJAL</v>
      </c>
      <c r="C45" s="274"/>
      <c r="D45" s="113"/>
      <c r="E45" s="116" t="s">
        <v>52</v>
      </c>
      <c r="F45" s="169"/>
      <c r="G45" s="214"/>
      <c r="H45" s="229"/>
    </row>
    <row r="46" spans="1:8" x14ac:dyDescent="0.2">
      <c r="A46" s="272" t="str">
        <f>ORÇAMENTO!A261</f>
        <v>5.6.</v>
      </c>
      <c r="B46" s="273" t="str">
        <f>ORÇAMENTO!C261</f>
        <v>LETREIROS TURÍSTICOS METÁLICOS EM 3D: "#Pelotas" e "Laranjal"</v>
      </c>
      <c r="C46" s="274"/>
      <c r="D46" s="113"/>
      <c r="E46" s="116" t="s">
        <v>52</v>
      </c>
      <c r="F46" s="169"/>
      <c r="G46" s="214"/>
      <c r="H46" s="229"/>
    </row>
    <row r="47" spans="1:8" ht="11.25" customHeight="1" x14ac:dyDescent="0.2">
      <c r="A47" s="275" t="str">
        <f>ORÇAMENTO!A263</f>
        <v>5.7.</v>
      </c>
      <c r="B47" s="276" t="str">
        <f>ORÇAMENTO!C263</f>
        <v>INSTALAÇÕES ELÉTRICAS PRAÇA RIO BRANCO</v>
      </c>
      <c r="C47" s="277"/>
      <c r="D47" s="200"/>
      <c r="E47" s="116" t="s">
        <v>52</v>
      </c>
      <c r="F47" s="201"/>
      <c r="G47" s="216"/>
      <c r="H47" s="231"/>
    </row>
    <row r="48" spans="1:8" ht="11.25" customHeight="1" thickBot="1" x14ac:dyDescent="0.25">
      <c r="A48" s="278" t="str">
        <f>ORÇAMENTO!A272</f>
        <v>5.8.</v>
      </c>
      <c r="B48" s="279" t="str">
        <f>ORÇAMENTO!C272</f>
        <v>LIMPEZA LETREIROS</v>
      </c>
      <c r="C48" s="280"/>
      <c r="D48" s="114"/>
      <c r="E48" s="117" t="s">
        <v>52</v>
      </c>
      <c r="F48" s="170"/>
      <c r="G48" s="215"/>
      <c r="H48" s="230"/>
    </row>
    <row r="49" spans="1:8" ht="12" thickBot="1" x14ac:dyDescent="0.25">
      <c r="A49" s="223"/>
      <c r="B49" s="96"/>
      <c r="C49" s="96"/>
      <c r="D49" s="97"/>
      <c r="E49" s="98"/>
      <c r="F49" s="120"/>
      <c r="G49" s="120"/>
      <c r="H49" s="227"/>
    </row>
    <row r="50" spans="1:8" s="95" customFormat="1" ht="23.25" customHeight="1" thickBot="1" x14ac:dyDescent="0.25">
      <c r="A50" s="188" t="s">
        <v>462</v>
      </c>
      <c r="B50" s="267" t="str">
        <f>ORÇAMENTO!C275</f>
        <v>ESTACIONAMENTO PARA FOOD TRUCKS - TRAPICHE LARANJAL</v>
      </c>
      <c r="C50" s="268"/>
      <c r="D50" s="118"/>
      <c r="E50" s="119" t="s">
        <v>52</v>
      </c>
      <c r="F50" s="167"/>
      <c r="G50" s="211"/>
      <c r="H50" s="225"/>
    </row>
    <row r="51" spans="1:8" x14ac:dyDescent="0.2">
      <c r="A51" s="159" t="str">
        <f>ORÇAMENTO!A276</f>
        <v>6.1.</v>
      </c>
      <c r="B51" s="191" t="str">
        <f>ORÇAMENTO!C276</f>
        <v>SERVIÇOS INICIAIS</v>
      </c>
      <c r="C51" s="194"/>
      <c r="D51" s="112"/>
      <c r="E51" s="115" t="s">
        <v>52</v>
      </c>
      <c r="F51" s="168"/>
      <c r="G51" s="213"/>
      <c r="H51" s="228"/>
    </row>
    <row r="52" spans="1:8" x14ac:dyDescent="0.2">
      <c r="A52" s="160" t="str">
        <f>ORÇAMENTO!A279</f>
        <v>6.2.</v>
      </c>
      <c r="B52" s="192" t="str">
        <f>ORÇAMENTO!C279</f>
        <v>ESCAVAÇÕES</v>
      </c>
      <c r="C52" s="195"/>
      <c r="D52" s="113"/>
      <c r="E52" s="116" t="s">
        <v>52</v>
      </c>
      <c r="F52" s="169"/>
      <c r="G52" s="214"/>
      <c r="H52" s="229"/>
    </row>
    <row r="53" spans="1:8" x14ac:dyDescent="0.2">
      <c r="A53" s="160" t="str">
        <f>ORÇAMENTO!A286</f>
        <v>6.3.</v>
      </c>
      <c r="B53" s="192" t="str">
        <f>ORÇAMENTO!C286</f>
        <v>PAVIMENTAÇÃO</v>
      </c>
      <c r="C53" s="195"/>
      <c r="D53" s="113"/>
      <c r="E53" s="116" t="s">
        <v>52</v>
      </c>
      <c r="F53" s="169"/>
      <c r="G53" s="214"/>
      <c r="H53" s="229"/>
    </row>
    <row r="54" spans="1:8" x14ac:dyDescent="0.2">
      <c r="A54" s="160" t="str">
        <f>ORÇAMENTO!A298</f>
        <v>6.4.</v>
      </c>
      <c r="B54" s="192" t="str">
        <f>ORÇAMENTO!C298</f>
        <v>MOBILIÁRIO</v>
      </c>
      <c r="C54" s="195"/>
      <c r="D54" s="113"/>
      <c r="E54" s="116" t="s">
        <v>52</v>
      </c>
      <c r="F54" s="169"/>
      <c r="G54" s="214"/>
      <c r="H54" s="229"/>
    </row>
    <row r="55" spans="1:8" x14ac:dyDescent="0.2">
      <c r="A55" s="160" t="str">
        <f>ORÇAMENTO!A302</f>
        <v>6.5.</v>
      </c>
      <c r="B55" s="192" t="str">
        <f>ORÇAMENTO!C302</f>
        <v>PAISAGISMO</v>
      </c>
      <c r="C55" s="195"/>
      <c r="D55" s="113"/>
      <c r="E55" s="116" t="s">
        <v>52</v>
      </c>
      <c r="F55" s="169"/>
      <c r="G55" s="214"/>
      <c r="H55" s="229"/>
    </row>
    <row r="56" spans="1:8" x14ac:dyDescent="0.2">
      <c r="A56" s="160" t="str">
        <f>ORÇAMENTO!A308</f>
        <v>6.6.</v>
      </c>
      <c r="B56" s="192" t="str">
        <f>ORÇAMENTO!C308</f>
        <v>SINALIZAÇÃO ÁREA DE ESTACIONAMENTO</v>
      </c>
      <c r="C56" s="195"/>
      <c r="D56" s="113"/>
      <c r="E56" s="116" t="s">
        <v>52</v>
      </c>
      <c r="F56" s="169"/>
      <c r="G56" s="214"/>
      <c r="H56" s="229"/>
    </row>
    <row r="57" spans="1:8" ht="12" thickBot="1" x14ac:dyDescent="0.25">
      <c r="A57" s="161" t="str">
        <f>ORÇAMENTO!A312</f>
        <v>6.7.</v>
      </c>
      <c r="B57" s="193" t="str">
        <f>ORÇAMENTO!C312</f>
        <v>LIMPEZA</v>
      </c>
      <c r="C57" s="196"/>
      <c r="D57" s="114"/>
      <c r="E57" s="117" t="s">
        <v>52</v>
      </c>
      <c r="F57" s="170"/>
      <c r="G57" s="215"/>
      <c r="H57" s="230"/>
    </row>
    <row r="58" spans="1:8" ht="12" thickBot="1" x14ac:dyDescent="0.25">
      <c r="A58" s="96"/>
      <c r="B58" s="96"/>
      <c r="C58" s="96"/>
      <c r="D58" s="97"/>
      <c r="E58" s="98"/>
      <c r="F58" s="120"/>
      <c r="G58" s="120"/>
      <c r="H58" s="120"/>
    </row>
    <row r="59" spans="1:8" ht="12" thickBot="1" x14ac:dyDescent="0.25">
      <c r="B59" s="94" t="s">
        <v>50</v>
      </c>
      <c r="C59" s="110" t="s">
        <v>57</v>
      </c>
      <c r="D59" s="111"/>
    </row>
    <row r="60" spans="1:8" ht="12" thickBot="1" x14ac:dyDescent="0.25"/>
    <row r="61" spans="1:8" x14ac:dyDescent="0.2">
      <c r="D61" s="106" t="s">
        <v>53</v>
      </c>
      <c r="E61" s="106" t="s">
        <v>55</v>
      </c>
      <c r="F61" s="171"/>
      <c r="G61" s="102"/>
      <c r="H61" s="103"/>
    </row>
    <row r="62" spans="1:8" ht="12" thickBot="1" x14ac:dyDescent="0.25">
      <c r="D62" s="107"/>
      <c r="E62" s="107" t="s">
        <v>56</v>
      </c>
      <c r="F62" s="99"/>
      <c r="G62" s="100"/>
      <c r="H62" s="101"/>
    </row>
    <row r="63" spans="1:8" x14ac:dyDescent="0.2">
      <c r="D63" s="108" t="s">
        <v>54</v>
      </c>
      <c r="E63" s="105" t="s">
        <v>55</v>
      </c>
      <c r="F63" s="218"/>
      <c r="G63" s="219"/>
      <c r="H63" s="232"/>
    </row>
    <row r="64" spans="1:8" ht="12" thickBot="1" x14ac:dyDescent="0.25">
      <c r="D64" s="109"/>
      <c r="E64" s="104" t="s">
        <v>56</v>
      </c>
      <c r="F64" s="99"/>
      <c r="G64" s="217"/>
      <c r="H64" s="233"/>
    </row>
    <row r="66" spans="1:8" s="45" customFormat="1" x14ac:dyDescent="0.25">
      <c r="A66" s="5"/>
      <c r="B66" s="30"/>
      <c r="C66" s="5"/>
      <c r="E66" s="5"/>
      <c r="F66" s="12"/>
      <c r="G66" s="12"/>
      <c r="H66" s="12"/>
    </row>
    <row r="67" spans="1:8" s="45" customFormat="1" x14ac:dyDescent="0.25">
      <c r="A67" s="5"/>
      <c r="B67" s="30"/>
    </row>
    <row r="68" spans="1:8" s="45" customFormat="1" x14ac:dyDescent="0.25">
      <c r="A68" s="5"/>
      <c r="B68" s="30"/>
    </row>
    <row r="69" spans="1:8" s="45" customFormat="1" x14ac:dyDescent="0.25">
      <c r="A69" s="5"/>
      <c r="B69" s="30"/>
    </row>
    <row r="70" spans="1:8" s="45" customFormat="1" x14ac:dyDescent="0.25">
      <c r="A70" s="5"/>
      <c r="B70" s="30"/>
      <c r="D70" s="5" t="s">
        <v>29</v>
      </c>
    </row>
    <row r="71" spans="1:8" s="45" customFormat="1" x14ac:dyDescent="0.25">
      <c r="A71" s="5"/>
      <c r="B71" s="30"/>
      <c r="C71" s="5"/>
      <c r="D71" s="11" t="s">
        <v>59</v>
      </c>
      <c r="E71" s="11"/>
      <c r="F71" s="12"/>
      <c r="G71" s="12"/>
      <c r="H71" s="12"/>
    </row>
    <row r="72" spans="1:8" s="45" customFormat="1" x14ac:dyDescent="0.25">
      <c r="A72" s="5"/>
      <c r="B72" s="30"/>
      <c r="C72" s="5"/>
      <c r="D72" s="11"/>
      <c r="E72" s="5"/>
      <c r="F72" s="12"/>
      <c r="G72" s="12"/>
      <c r="H72" s="12"/>
    </row>
    <row r="73" spans="1:8" s="45" customFormat="1" x14ac:dyDescent="0.25">
      <c r="A73" s="5"/>
      <c r="B73" s="30"/>
      <c r="C73" s="5"/>
      <c r="D73" s="11"/>
      <c r="E73" s="11"/>
      <c r="F73" s="12"/>
      <c r="G73" s="12"/>
      <c r="H73" s="12"/>
    </row>
    <row r="74" spans="1:8" s="45" customFormat="1" x14ac:dyDescent="0.25">
      <c r="A74" s="5"/>
      <c r="B74" s="30"/>
      <c r="C74" s="5"/>
      <c r="D74" s="5"/>
      <c r="E74" s="11"/>
      <c r="F74" s="12"/>
      <c r="G74" s="12"/>
      <c r="H74" s="12"/>
    </row>
    <row r="75" spans="1:8" s="45" customFormat="1" x14ac:dyDescent="0.25">
      <c r="A75" s="5"/>
      <c r="B75" s="30"/>
      <c r="C75" s="5"/>
      <c r="D75" s="5"/>
      <c r="E75" s="11"/>
      <c r="F75" s="12"/>
      <c r="G75" s="12"/>
      <c r="H75" s="12"/>
    </row>
  </sheetData>
  <mergeCells count="11">
    <mergeCell ref="B40:C40"/>
    <mergeCell ref="B50:C50"/>
    <mergeCell ref="B9:C9"/>
    <mergeCell ref="B20:C20"/>
    <mergeCell ref="B12:C12"/>
    <mergeCell ref="B30:C30"/>
    <mergeCell ref="A1:B4"/>
    <mergeCell ref="A5:H6"/>
    <mergeCell ref="C3:F3"/>
    <mergeCell ref="C2:F2"/>
    <mergeCell ref="C1:F1"/>
  </mergeCells>
  <conditionalFormatting sqref="F10:H18 F49:H58">
    <cfRule type="cellIs" dxfId="4" priority="19" operator="greaterThan">
      <formula>0</formula>
    </cfRule>
  </conditionalFormatting>
  <conditionalFormatting sqref="F9:H9">
    <cfRule type="cellIs" dxfId="3" priority="5" operator="greaterThan">
      <formula>0</formula>
    </cfRule>
  </conditionalFormatting>
  <conditionalFormatting sqref="F19:H28">
    <cfRule type="cellIs" dxfId="2" priority="4" operator="greaterThan">
      <formula>0</formula>
    </cfRule>
  </conditionalFormatting>
  <conditionalFormatting sqref="F29:H38">
    <cfRule type="cellIs" dxfId="1" priority="3" operator="greaterThan">
      <formula>0</formula>
    </cfRule>
  </conditionalFormatting>
  <conditionalFormatting sqref="F39:H48">
    <cfRule type="cellIs" dxfId="0" priority="2" operator="greaterThan">
      <formula>0</formula>
    </cfRule>
  </conditionalFormatting>
  <printOptions horizontalCentered="1"/>
  <pageMargins left="0.31496062992125984" right="0.31496062992125984" top="0.39370078740157483" bottom="0.39370078740157483" header="0.31496062992125984" footer="0.31496062992125984"/>
  <pageSetup paperSize="9" scale="90" orientation="landscape" r:id="rId1"/>
  <rowBreaks count="1" manualBreakCount="1">
    <brk id="3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mirela faria</cp:lastModifiedBy>
  <cp:lastPrinted>2021-10-01T13:24:50Z</cp:lastPrinted>
  <dcterms:created xsi:type="dcterms:W3CDTF">2019-05-22T12:26:47Z</dcterms:created>
  <dcterms:modified xsi:type="dcterms:W3CDTF">2021-10-01T13:24:52Z</dcterms:modified>
</cp:coreProperties>
</file>